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0115" windowHeight="7305"/>
  </bookViews>
  <sheets>
    <sheet name="Stats" sheetId="1" r:id="rId1"/>
  </sheets>
  <definedNames>
    <definedName name="_xlnm.Print_Area" localSheetId="0">Stats!$B$1:$V$105</definedName>
    <definedName name="Z_0B770759_B507_4E90_AEC0_FC63F9F069ED_.wvu.Cols" localSheetId="0" hidden="1">Stats!#REF!,Stats!$R:$R</definedName>
    <definedName name="Z_0B770759_B507_4E90_AEC0_FC63F9F069ED_.wvu.PrintArea" localSheetId="0" hidden="1">Stats!$A$5:$V$105</definedName>
    <definedName name="Z_0D536A51_6711_4DDD_8F67_579736FF8D20_.wvu.Cols" localSheetId="0" hidden="1">Stats!#REF!,Stats!$L:$O,Stats!#REF!</definedName>
    <definedName name="Z_11F37C66_D10D_4218_889D_45588CBC44B8_.wvu.Cols" localSheetId="0" hidden="1">Stats!#REF!,Stats!$R:$S</definedName>
    <definedName name="Z_24BABE0D_8328_495F_A1BE_156666ABE1E7_.wvu.PrintArea" localSheetId="0" hidden="1">Stats!$A$5:$V$105</definedName>
    <definedName name="Z_3175BBD8_EC60_433B_9DD4_D21228C4F648_.wvu.Cols" localSheetId="0" hidden="1">Stats!#REF!</definedName>
    <definedName name="Z_3175BBD8_EC60_433B_9DD4_D21228C4F648_.wvu.PrintArea" localSheetId="0" hidden="1">Stats!$A$5:$V$105</definedName>
    <definedName name="Z_31C1A8B9_8118_4490_9D43_F4E29F2C5F85_.wvu.PrintArea" localSheetId="0" hidden="1">Stats!$A$5:$V$105</definedName>
    <definedName name="Z_395D9735_3FBB_42B7_9EFD_BCFB4EB87B8C_.wvu.Cols" localSheetId="0" hidden="1">Stats!#REF!,Stats!$L:$O,Stats!#REF!</definedName>
    <definedName name="Z_395D9735_3FBB_42B7_9EFD_BCFB4EB87B8C_.wvu.PrintArea" localSheetId="0" hidden="1">Stats!$A$5:$V$105</definedName>
    <definedName name="Z_39C8C73D_9EA4_4A41_B369_16D3DFFE7B38_.wvu.Cols" localSheetId="0" hidden="1">Stats!#REF!</definedName>
    <definedName name="Z_39C8C73D_9EA4_4A41_B369_16D3DFFE7B38_.wvu.PrintArea" localSheetId="0" hidden="1">Stats!$A$5:$V$105</definedName>
    <definedName name="Z_3C6A7D5A_9222_489C_B6C3_FB9ECA147A9C_.wvu.PrintArea" localSheetId="0" hidden="1">Stats!$A$5:$V$105</definedName>
    <definedName name="Z_4282AD1D_64BF_4076_A521_F707DF5E19FD_.wvu.Cols" localSheetId="0" hidden="1">Stats!#REF!,Stats!$L:$O,Stats!#REF!</definedName>
    <definedName name="Z_4282AD1D_64BF_4076_A521_F707DF5E19FD_.wvu.PrintArea" localSheetId="0" hidden="1">Stats!$A$5:$V$105</definedName>
    <definedName name="Z_47870948_94CA_42CF_B461_BE2F7F8510DE_.wvu.Cols" localSheetId="0" hidden="1">Stats!#REF!,Stats!$L:$O,Stats!#REF!</definedName>
    <definedName name="Z_47870948_94CA_42CF_B461_BE2F7F8510DE_.wvu.PrintArea" localSheetId="0" hidden="1">Stats!$A$5:$V$105</definedName>
    <definedName name="Z_4D322A52_4A97_4AF3_89C6_203DB1973916_.wvu.Cols" localSheetId="0" hidden="1">Stats!#REF!</definedName>
    <definedName name="Z_4D322A52_4A97_4AF3_89C6_203DB1973916_.wvu.PrintArea" localSheetId="0" hidden="1">Stats!$A$5:$V$105</definedName>
    <definedName name="Z_4D80D40E_DD22_4665_B184_2EC4E89EE104_.wvu.Cols" localSheetId="0" hidden="1">Stats!#REF!</definedName>
    <definedName name="Z_4D80D40E_DD22_4665_B184_2EC4E89EE104_.wvu.PrintArea" localSheetId="0" hidden="1">Stats!$A$5:$V$105</definedName>
    <definedName name="Z_53CE5E48_4E4A_41C1_B687_1590F29B62FA_.wvu.PrintArea" localSheetId="0" hidden="1">Stats!$A$5:$V$105</definedName>
    <definedName name="Z_5E6FB3F5_4B38_46A9_8E7D_3C77FBEEA93D_.wvu.PrintArea" localSheetId="0" hidden="1">Stats!$A$5:$V$105</definedName>
    <definedName name="Z_62C41F97_10F4_4BB4_81E5_2765F29A0A2E_.wvu.Cols" localSheetId="0" hidden="1">Stats!#REF!,Stats!$R:$S</definedName>
    <definedName name="Z_757A8296_B83A_43B3_866A_C046BC35A91A_.wvu.Cols" localSheetId="0" hidden="1">Stats!#REF!</definedName>
    <definedName name="Z_757A8296_B83A_43B3_866A_C046BC35A91A_.wvu.PrintArea" localSheetId="0" hidden="1">Stats!$A$5:$V$105</definedName>
    <definedName name="Z_7668A12A_61B3_4376_A4B6_22DF9A74381B_.wvu.Cols" localSheetId="0" hidden="1">Stats!#REF!</definedName>
    <definedName name="Z_7668A12A_61B3_4376_A4B6_22DF9A74381B_.wvu.PrintArea" localSheetId="0" hidden="1">Stats!$A$5:$V$105</definedName>
    <definedName name="Z_7773C2F4_8141_4A28_ACC0_457BD3DE11BF_.wvu.Cols" localSheetId="0" hidden="1">Stats!#REF!</definedName>
    <definedName name="Z_7773C2F4_8141_4A28_ACC0_457BD3DE11BF_.wvu.PrintArea" localSheetId="0" hidden="1">Stats!$A$5:$V$105</definedName>
    <definedName name="Z_892BC073_4C2B_4740_B5CE_C557162AD1C6_.wvu.Cols" localSheetId="0" hidden="1">Stats!$R:$S</definedName>
    <definedName name="Z_8BD4E02A_7EC2_47E4_B7F2_B38F163FA515_.wvu.Cols" localSheetId="0" hidden="1">Stats!#REF!,Stats!$R:$S</definedName>
    <definedName name="Z_969B14C2_AF96_4195_930A_35F0C60EBC28_.wvu.Cols" localSheetId="0" hidden="1">Stats!$R:$S</definedName>
    <definedName name="Z_A3A8FC85_C1C2_4AC9_979B_2AE1A879073C_.wvu.Cols" localSheetId="0" hidden="1">Stats!#REF!,Stats!$R:$S</definedName>
    <definedName name="Z_ABC85DE6_15C9_4700_BE51_10A044D67AAC_.wvu.Cols" localSheetId="0" hidden="1">Stats!#REF!,Stats!$R:$S</definedName>
    <definedName name="Z_B0B65CBC_4F3B_48E2_81F0_F0E0EBB95E8D_.wvu.Cols" localSheetId="0" hidden="1">Stats!#REF!,Stats!$R:$S</definedName>
    <definedName name="Z_B5F499F1_6C3F_40DD_B218_DF50B16F6240_.wvu.Cols" localSheetId="0" hidden="1">Stats!#REF!,Stats!$R:$S</definedName>
    <definedName name="Z_DD11E6D2_BDE4_4B04_86A7_35981FAD990A_.wvu.PrintArea" localSheetId="0" hidden="1">Stats!$A$5:$V$105</definedName>
    <definedName name="Z_E2C42AC8_2B19_450F_B646_D066C23F7B2E_.wvu.Cols" localSheetId="0" hidden="1">Stats!#REF!</definedName>
    <definedName name="Z_E2C42AC8_2B19_450F_B646_D066C23F7B2E_.wvu.PrintArea" localSheetId="0" hidden="1">Stats!$A$5:$V$105</definedName>
    <definedName name="Z_F7E9E50E_A00E_4B92_A25B_9207D5AD543F_.wvu.Cols" localSheetId="0" hidden="1">Stats!#REF!,Stats!$R:$S</definedName>
  </definedNames>
  <calcPr calcId="145621"/>
</workbook>
</file>

<file path=xl/calcChain.xml><?xml version="1.0" encoding="utf-8"?>
<calcChain xmlns="http://schemas.openxmlformats.org/spreadsheetml/2006/main">
  <c r="E59" i="1" l="1"/>
  <c r="F59" i="1"/>
  <c r="D59" i="1" l="1"/>
  <c r="D56" i="1" l="1"/>
  <c r="D14" i="1"/>
  <c r="E49" i="1" l="1"/>
  <c r="E56" i="1" l="1"/>
  <c r="E14" i="1"/>
  <c r="L79" i="1" l="1"/>
  <c r="O78" i="1"/>
  <c r="S77" i="1" l="1"/>
  <c r="R77" i="1"/>
  <c r="P77" i="1"/>
  <c r="I78" i="1"/>
  <c r="G78" i="1" s="1"/>
  <c r="G79" i="1" l="1"/>
  <c r="G77" i="1" s="1"/>
  <c r="L78" i="1"/>
  <c r="L77" i="1"/>
  <c r="I76" i="1" l="1"/>
  <c r="F56" i="1" l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</calcChain>
</file>

<file path=xl/sharedStrings.xml><?xml version="1.0" encoding="utf-8"?>
<sst xmlns="http://schemas.openxmlformats.org/spreadsheetml/2006/main" count="253" uniqueCount="101">
  <si>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</si>
  <si>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</si>
  <si>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</si>
  <si>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</si>
  <si>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</si>
  <si>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</si>
  <si>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</si>
  <si>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</si>
  <si>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</si>
  <si>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</si>
  <si>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</si>
  <si>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</si>
  <si>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</si>
  <si>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</si>
  <si>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</si>
  <si>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</si>
  <si>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</si>
  <si>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</si>
  <si>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</si>
  <si>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</si>
  <si>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</si>
  <si>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</si>
  <si>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</si>
  <si>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</si>
  <si>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</si>
  <si>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</si>
  <si>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Contracts value</t>
  </si>
  <si>
    <t>Derivatives Key Drivers</t>
  </si>
  <si>
    <t>Market Share (%)</t>
  </si>
  <si>
    <t>MSCI Taiwan futures</t>
  </si>
  <si>
    <t>Rubber futures</t>
  </si>
  <si>
    <t>Iron Ore swaps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</si>
  <si>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</si>
  <si>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</si>
  <si>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</si>
  <si>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</si>
  <si>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</si>
  <si>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</si>
  <si>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</si>
  <si>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</si>
  <si>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</si>
  <si>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</si>
  <si>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</si>
  <si>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</si>
  <si>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</si>
  <si>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</si>
  <si>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</si>
  <si>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</si>
  <si>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</si>
  <si>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</si>
  <si>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</si>
  <si>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</si>
  <si>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</si>
  <si>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</si>
  <si>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</si>
  <si>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</si>
  <si>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</si>
  <si>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</si>
  <si>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</si>
  <si>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</si>
  <si>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</si>
  <si>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</si>
  <si>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</si>
  <si>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</si>
  <si>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</si>
  <si>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</si>
  <si>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</si>
  <si>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</si>
  <si>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</si>
  <si>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</si>
  <si>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</si>
  <si>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</si>
  <si>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</si>
  <si>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</si>
  <si>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</si>
  <si>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</si>
  <si>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Iron Ore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</si>
  <si>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</si>
  <si>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</si>
  <si>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</si>
  <si>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</si>
  <si>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</si>
  <si>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NA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</si>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</sst>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</borders>
  <cellStyleXfs count="1634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0" fontId="13" fillId="24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0" fontId="14" fillId="29" borderId="28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7" fontId="6" fillId="31" borderId="29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30">
      <alignment horizontal="center" vertical="center" wrapText="1"/>
    </xf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0" fontId="22" fillId="0" borderId="32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0" fontId="24" fillId="0" borderId="34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0" fontId="26" fillId="0" borderId="36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0" fontId="30" fillId="0" borderId="38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34" fillId="2" borderId="1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72" fontId="35" fillId="0" borderId="0" applyNumberFormat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0" fontId="37" fillId="24" borderId="41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7" fontId="39" fillId="0" borderId="30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0" fontId="37" fillId="0" borderId="43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</cellStyleXfs>
  <cellXfs count="16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8" xfId="0" applyNumberFormat="1" applyFont="1" applyFill="1" applyBorder="1" applyAlignment="1" applyProtection="1">
      <alignment horizontal="center" vertical="center" wrapText="1" readingOrder="1"/>
    </xf>
    <xf numFmtId="175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4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4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0" xfId="0" applyNumberFormat="1" applyFont="1" applyFill="1" applyBorder="1" applyAlignment="1" applyProtection="1">
      <alignment horizontal="center" vertical="center" wrapText="1" readingOrder="1"/>
    </xf>
    <xf numFmtId="175" fontId="7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6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3" fontId="4" fillId="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2" xfId="0" applyNumberFormat="1" applyFont="1" applyFill="1" applyBorder="1" applyAlignment="1" applyProtection="1">
      <alignment horizontal="center" vertical="center" wrapText="1" readingOrder="1"/>
    </xf>
    <xf numFmtId="3" fontId="4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8" xfId="0" applyNumberFormat="1" applyFont="1" applyFill="1" applyBorder="1" applyAlignment="1" applyProtection="1">
      <alignment horizontal="center" vertical="center" wrapText="1" readingOrder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174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</xf>
    <xf numFmtId="3" fontId="7" fillId="4" borderId="46" xfId="4" applyNumberFormat="1" applyFont="1" applyFill="1" applyBorder="1" applyAlignment="1" applyProtection="1">
      <alignment horizontal="center" vertical="center" wrapText="1"/>
    </xf>
    <xf numFmtId="3" fontId="7" fillId="4" borderId="47" xfId="4" applyNumberFormat="1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 readingOrder="1"/>
    </xf>
    <xf numFmtId="3" fontId="4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3" fontId="7" fillId="4" borderId="18" xfId="0" quotePrefix="1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4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7" fillId="4" borderId="10" xfId="3" applyFont="1" applyFill="1" applyBorder="1" applyAlignment="1" applyProtection="1">
      <alignment horizontal="left" vertical="center" wrapText="1"/>
      <protection locked="0"/>
    </xf>
    <xf numFmtId="0" fontId="7" fillId="4" borderId="45" xfId="3" applyFont="1" applyFill="1" applyBorder="1" applyAlignment="1" applyProtection="1">
      <alignment horizontal="left" vertical="center" wrapText="1" indent="2"/>
      <protection locked="0"/>
    </xf>
    <xf numFmtId="0" fontId="7" fillId="4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0" fontId="4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4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9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7" fillId="4" borderId="44" xfId="4" applyFont="1" applyFill="1" applyBorder="1" applyAlignment="1" applyProtection="1">
      <alignment horizontal="left" vertical="center" wrapText="1"/>
      <protection locked="0"/>
    </xf>
    <xf numFmtId="0" fontId="7" fillId="4" borderId="46" xfId="4" applyFont="1" applyFill="1" applyBorder="1" applyAlignment="1" applyProtection="1">
      <alignment horizontal="left" vertical="center" wrapText="1"/>
      <protection locked="0"/>
    </xf>
    <xf numFmtId="0" fontId="7" fillId="4" borderId="16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0" applyFont="1" applyFill="1" applyBorder="1" applyAlignment="1" applyProtection="1">
      <alignment horizontal="left" vertical="center" wrapText="1" readingOrder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8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0" applyFont="1" applyFill="1" applyBorder="1" applyAlignment="1" applyProtection="1">
      <alignment horizontal="left" vertical="center" wrapText="1" readingOrder="1"/>
      <protection locked="0"/>
    </xf>
    <xf numFmtId="0" fontId="7" fillId="4" borderId="24" xfId="0" applyFont="1" applyFill="1" applyBorder="1" applyAlignment="1" applyProtection="1">
      <alignment horizontal="left" vertical="center" wrapText="1" readingOrder="1"/>
      <protection locked="0"/>
    </xf>
    <xf numFmtId="0" fontId="7" fillId="4" borderId="25" xfId="0" applyFont="1" applyFill="1" applyBorder="1" applyAlignment="1" applyProtection="1">
      <alignment horizontal="left" vertical="center" wrapText="1" readingOrder="1"/>
      <protection locked="0"/>
    </xf>
    <xf numFmtId="0" fontId="7" fillId="4" borderId="10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4" applyFont="1" applyFill="1" applyBorder="1" applyAlignment="1" applyProtection="1">
      <alignment horizontal="left" vertical="center" wrapText="1"/>
      <protection locked="0"/>
    </xf>
    <xf numFmtId="0" fontId="7" fillId="4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5" xfId="0" applyFont="1" applyFill="1" applyBorder="1" applyAlignment="1" applyProtection="1">
      <alignment horizontal="left" vertical="center" wrapText="1" indent="2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</cellXfs>
  <cellStyles count="1634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1" xfId="11"/>
    <cellStyle name="20% - Accent1 12" xfId="12"/>
    <cellStyle name="20% - Accent1 13" xfId="13"/>
    <cellStyle name="20% - Accent1 14" xfId="14"/>
    <cellStyle name="20% - Accent1 15" xfId="15"/>
    <cellStyle name="20% - Accent1 16" xfId="16"/>
    <cellStyle name="20% - Accent1 17" xfId="17"/>
    <cellStyle name="20% - Accent1 18" xfId="18"/>
    <cellStyle name="20% - Accent1 19" xfId="19"/>
    <cellStyle name="20% - Accent1 2" xfId="20"/>
    <cellStyle name="20% - Accent1 2 2" xfId="21"/>
    <cellStyle name="20% - Accent1 2 3" xfId="22"/>
    <cellStyle name="20% - Accent1 20" xfId="23"/>
    <cellStyle name="20% - Accent1 21" xfId="24"/>
    <cellStyle name="20% - Accent1 22" xfId="25"/>
    <cellStyle name="20% - Accent1 23" xfId="26"/>
    <cellStyle name="20% - Accent1 24" xfId="27"/>
    <cellStyle name="20% - Accent1 25" xfId="28"/>
    <cellStyle name="20% - Accent1 26" xfId="29"/>
    <cellStyle name="20% - Accent1 3" xfId="30"/>
    <cellStyle name="20% - Accent1 4" xfId="31"/>
    <cellStyle name="20% - Accent1 5" xfId="32"/>
    <cellStyle name="20% - Accent1 6" xfId="33"/>
    <cellStyle name="20% - Accent1 7" xfId="34"/>
    <cellStyle name="20% - Accent1 8" xfId="35"/>
    <cellStyle name="20% - Accent1 9" xfId="36"/>
    <cellStyle name="20% - Accent1 9 2" xfId="37"/>
    <cellStyle name="20% - Accent2 10" xfId="38"/>
    <cellStyle name="20% - Accent2 10 2" xfId="39"/>
    <cellStyle name="20% - Accent2 11" xfId="40"/>
    <cellStyle name="20% - Accent2 12" xfId="41"/>
    <cellStyle name="20% - Accent2 13" xfId="42"/>
    <cellStyle name="20% - Accent2 14" xfId="43"/>
    <cellStyle name="20% - Accent2 15" xfId="44"/>
    <cellStyle name="20% - Accent2 16" xfId="45"/>
    <cellStyle name="20% - Accent2 17" xfId="46"/>
    <cellStyle name="20% - Accent2 18" xfId="47"/>
    <cellStyle name="20% - Accent2 19" xfId="48"/>
    <cellStyle name="20% - Accent2 2" xfId="49"/>
    <cellStyle name="20% - Accent2 2 2" xfId="50"/>
    <cellStyle name="20% - Accent2 2 3" xfId="51"/>
    <cellStyle name="20% - Accent2 20" xfId="52"/>
    <cellStyle name="20% - Accent2 21" xfId="53"/>
    <cellStyle name="20% - Accent2 22" xfId="54"/>
    <cellStyle name="20% - Accent2 23" xfId="55"/>
    <cellStyle name="20% - Accent2 24" xfId="56"/>
    <cellStyle name="20% - Accent2 25" xfId="57"/>
    <cellStyle name="20% - Accent2 26" xfId="58"/>
    <cellStyle name="20% - Accent2 3" xfId="59"/>
    <cellStyle name="20% - Accent2 4" xfId="60"/>
    <cellStyle name="20% - Accent2 5" xfId="61"/>
    <cellStyle name="20% - Accent2 6" xfId="62"/>
    <cellStyle name="20% - Accent2 7" xfId="63"/>
    <cellStyle name="20% - Accent2 8" xfId="64"/>
    <cellStyle name="20% - Accent2 9" xfId="65"/>
    <cellStyle name="20% - Accent2 9 2" xfId="66"/>
    <cellStyle name="20% - Accent3 10" xfId="67"/>
    <cellStyle name="20% - Accent3 10 2" xfId="68"/>
    <cellStyle name="20% - Accent3 11" xfId="69"/>
    <cellStyle name="20% - Accent3 12" xfId="70"/>
    <cellStyle name="20% - Accent3 13" xfId="71"/>
    <cellStyle name="20% - Accent3 14" xfId="72"/>
    <cellStyle name="20% - Accent3 15" xfId="73"/>
    <cellStyle name="20% - Accent3 16" xfId="74"/>
    <cellStyle name="20% - Accent3 17" xfId="75"/>
    <cellStyle name="20% - Accent3 18" xfId="76"/>
    <cellStyle name="20% - Accent3 19" xfId="77"/>
    <cellStyle name="20% - Accent3 2" xfId="78"/>
    <cellStyle name="20% - Accent3 2 2" xfId="79"/>
    <cellStyle name="20% - Accent3 2 3" xfId="80"/>
    <cellStyle name="20% - Accent3 20" xfId="81"/>
    <cellStyle name="20% - Accent3 21" xfId="82"/>
    <cellStyle name="20% - Accent3 22" xfId="83"/>
    <cellStyle name="20% - Accent3 23" xfId="84"/>
    <cellStyle name="20% - Accent3 24" xfId="85"/>
    <cellStyle name="20% - Accent3 25" xfId="86"/>
    <cellStyle name="20% - Accent3 26" xfId="87"/>
    <cellStyle name="20% - Accent3 3" xfId="88"/>
    <cellStyle name="20% - Accent3 4" xfId="89"/>
    <cellStyle name="20% - Accent3 5" xfId="90"/>
    <cellStyle name="20% - Accent3 6" xfId="91"/>
    <cellStyle name="20% - Accent3 7" xfId="92"/>
    <cellStyle name="20% - Accent3 8" xfId="93"/>
    <cellStyle name="20% - Accent3 9" xfId="94"/>
    <cellStyle name="20% - Accent3 9 2" xfId="95"/>
    <cellStyle name="20% - Accent4 10" xfId="96"/>
    <cellStyle name="20% - Accent4 10 2" xfId="97"/>
    <cellStyle name="20% - Accent4 11" xfId="98"/>
    <cellStyle name="20% - Accent4 12" xfId="99"/>
    <cellStyle name="20% - Accent4 13" xfId="100"/>
    <cellStyle name="20% - Accent4 14" xfId="101"/>
    <cellStyle name="20% - Accent4 15" xfId="102"/>
    <cellStyle name="20% - Accent4 16" xfId="103"/>
    <cellStyle name="20% - Accent4 17" xfId="104"/>
    <cellStyle name="20% - Accent4 18" xfId="105"/>
    <cellStyle name="20% - Accent4 19" xfId="106"/>
    <cellStyle name="20% - Accent4 2" xfId="107"/>
    <cellStyle name="20% - Accent4 2 2" xfId="108"/>
    <cellStyle name="20% - Accent4 2 3" xfId="109"/>
    <cellStyle name="20% - Accent4 20" xfId="110"/>
    <cellStyle name="20% - Accent4 21" xfId="111"/>
    <cellStyle name="20% - Accent4 22" xfId="112"/>
    <cellStyle name="20% - Accent4 23" xfId="113"/>
    <cellStyle name="20% - Accent4 24" xfId="114"/>
    <cellStyle name="20% - Accent4 25" xfId="115"/>
    <cellStyle name="20% - Accent4 26" xfId="116"/>
    <cellStyle name="20% - Accent4 3" xfId="117"/>
    <cellStyle name="20% - Accent4 4" xfId="118"/>
    <cellStyle name="20% - Accent4 5" xfId="119"/>
    <cellStyle name="20% - Accent4 6" xfId="120"/>
    <cellStyle name="20% - Accent4 7" xfId="121"/>
    <cellStyle name="20% - Accent4 8" xfId="122"/>
    <cellStyle name="20% - Accent4 9" xfId="123"/>
    <cellStyle name="20% - Accent4 9 2" xfId="124"/>
    <cellStyle name="20% - Accent5 10" xfId="125"/>
    <cellStyle name="20% - Accent5 10 2" xfId="126"/>
    <cellStyle name="20% - Accent5 11" xfId="127"/>
    <cellStyle name="20% - Accent5 12" xfId="128"/>
    <cellStyle name="20% - Accent5 13" xfId="129"/>
    <cellStyle name="20% - Accent5 14" xfId="130"/>
    <cellStyle name="20% - Accent5 15" xfId="131"/>
    <cellStyle name="20% - Accent5 16" xfId="132"/>
    <cellStyle name="20% - Accent5 17" xfId="133"/>
    <cellStyle name="20% - Accent5 18" xfId="134"/>
    <cellStyle name="20% - Accent5 19" xfId="135"/>
    <cellStyle name="20% - Accent5 2" xfId="136"/>
    <cellStyle name="20% - Accent5 2 2" xfId="137"/>
    <cellStyle name="20% - Accent5 2 3" xfId="138"/>
    <cellStyle name="20% - Accent5 20" xfId="139"/>
    <cellStyle name="20% - Accent5 21" xfId="140"/>
    <cellStyle name="20% - Accent5 22" xfId="141"/>
    <cellStyle name="20% - Accent5 23" xfId="142"/>
    <cellStyle name="20% - Accent5 24" xfId="143"/>
    <cellStyle name="20% - Accent5 25" xfId="144"/>
    <cellStyle name="20% - Accent5 26" xfId="145"/>
    <cellStyle name="20% - Accent5 3" xfId="146"/>
    <cellStyle name="20% - Accent5 4" xfId="147"/>
    <cellStyle name="20% - Accent5 5" xfId="148"/>
    <cellStyle name="20% - Accent5 6" xfId="149"/>
    <cellStyle name="20% - Accent5 7" xfId="150"/>
    <cellStyle name="20% - Accent5 8" xfId="151"/>
    <cellStyle name="20% - Accent5 9" xfId="152"/>
    <cellStyle name="20% - Accent5 9 2" xfId="153"/>
    <cellStyle name="20% - Accent6 10" xfId="154"/>
    <cellStyle name="20% - Accent6 10 2" xfId="155"/>
    <cellStyle name="20% - Accent6 11" xfId="156"/>
    <cellStyle name="20% - Accent6 12" xfId="157"/>
    <cellStyle name="20% - Accent6 13" xfId="158"/>
    <cellStyle name="20% - Accent6 14" xfId="159"/>
    <cellStyle name="20% - Accent6 15" xfId="160"/>
    <cellStyle name="20% - Accent6 16" xfId="161"/>
    <cellStyle name="20% - Accent6 17" xfId="162"/>
    <cellStyle name="20% - Accent6 18" xfId="163"/>
    <cellStyle name="20% - Accent6 19" xfId="164"/>
    <cellStyle name="20% - Accent6 2" xfId="165"/>
    <cellStyle name="20% - Accent6 2 2" xfId="166"/>
    <cellStyle name="20% - Accent6 2 3" xfId="167"/>
    <cellStyle name="20% - Accent6 20" xfId="168"/>
    <cellStyle name="20% - Accent6 21" xfId="169"/>
    <cellStyle name="20% - Accent6 22" xfId="170"/>
    <cellStyle name="20% - Accent6 23" xfId="171"/>
    <cellStyle name="20% - Accent6 24" xfId="172"/>
    <cellStyle name="20% - Accent6 25" xfId="173"/>
    <cellStyle name="20% - Accent6 26" xfId="174"/>
    <cellStyle name="20% - Accent6 3" xfId="175"/>
    <cellStyle name="20% - Accent6 4" xfId="176"/>
    <cellStyle name="20% - Accent6 5" xfId="177"/>
    <cellStyle name="20% - Accent6 6" xfId="178"/>
    <cellStyle name="20% - Accent6 7" xfId="179"/>
    <cellStyle name="20% - Accent6 8" xfId="180"/>
    <cellStyle name="20% - Accent6 9" xfId="181"/>
    <cellStyle name="20% - Accent6 9 2" xfId="182"/>
    <cellStyle name="40% - Accent1 10" xfId="183"/>
    <cellStyle name="40% - Accent1 10 2" xfId="184"/>
    <cellStyle name="40% - Accent1 11" xfId="185"/>
    <cellStyle name="40% - Accent1 12" xfId="186"/>
    <cellStyle name="40% - Accent1 13" xfId="187"/>
    <cellStyle name="40% - Accent1 14" xfId="188"/>
    <cellStyle name="40% - Accent1 15" xfId="189"/>
    <cellStyle name="40% - Accent1 16" xfId="190"/>
    <cellStyle name="40% - Accent1 17" xfId="191"/>
    <cellStyle name="40% - Accent1 18" xfId="192"/>
    <cellStyle name="40% - Accent1 19" xfId="193"/>
    <cellStyle name="40% - Accent1 2" xfId="194"/>
    <cellStyle name="40% - Accent1 2 2" xfId="195"/>
    <cellStyle name="40% - Accent1 2 3" xfId="196"/>
    <cellStyle name="40% - Accent1 20" xfId="197"/>
    <cellStyle name="40% - Accent1 21" xfId="198"/>
    <cellStyle name="40% - Accent1 22" xfId="199"/>
    <cellStyle name="40% - Accent1 23" xfId="200"/>
    <cellStyle name="40% - Accent1 24" xfId="201"/>
    <cellStyle name="40% - Accent1 25" xfId="202"/>
    <cellStyle name="40% - Accent1 26" xfId="203"/>
    <cellStyle name="40% - Accent1 3" xfId="204"/>
    <cellStyle name="40% - Accent1 4" xfId="205"/>
    <cellStyle name="40% - Accent1 5" xfId="206"/>
    <cellStyle name="40% - Accent1 6" xfId="207"/>
    <cellStyle name="40% - Accent1 7" xfId="208"/>
    <cellStyle name="40% - Accent1 8" xfId="209"/>
    <cellStyle name="40% - Accent1 9" xfId="210"/>
    <cellStyle name="40% - Accent1 9 2" xfId="211"/>
    <cellStyle name="40% - Accent2 10" xfId="212"/>
    <cellStyle name="40% - Accent2 10 2" xfId="213"/>
    <cellStyle name="40% - Accent2 11" xfId="214"/>
    <cellStyle name="40% - Accent2 12" xfId="215"/>
    <cellStyle name="40% - Accent2 13" xfId="216"/>
    <cellStyle name="40% - Accent2 14" xfId="217"/>
    <cellStyle name="40% - Accent2 15" xfId="218"/>
    <cellStyle name="40% - Accent2 16" xfId="219"/>
    <cellStyle name="40% - Accent2 17" xfId="220"/>
    <cellStyle name="40% - Accent2 18" xfId="221"/>
    <cellStyle name="40% - Accent2 19" xfId="222"/>
    <cellStyle name="40% - Accent2 2" xfId="223"/>
    <cellStyle name="40% - Accent2 2 2" xfId="224"/>
    <cellStyle name="40% - Accent2 2 3" xfId="225"/>
    <cellStyle name="40% - Accent2 20" xfId="226"/>
    <cellStyle name="40% - Accent2 21" xfId="227"/>
    <cellStyle name="40% - Accent2 22" xfId="228"/>
    <cellStyle name="40% - Accent2 23" xfId="229"/>
    <cellStyle name="40% - Accent2 24" xfId="230"/>
    <cellStyle name="40% - Accent2 25" xfId="231"/>
    <cellStyle name="40% - Accent2 26" xfId="232"/>
    <cellStyle name="40% - Accent2 3" xfId="233"/>
    <cellStyle name="40% - Accent2 4" xfId="234"/>
    <cellStyle name="40% - Accent2 5" xfId="235"/>
    <cellStyle name="40% - Accent2 6" xfId="236"/>
    <cellStyle name="40% - Accent2 7" xfId="237"/>
    <cellStyle name="40% - Accent2 8" xfId="238"/>
    <cellStyle name="40% - Accent2 9" xfId="239"/>
    <cellStyle name="40% - Accent2 9 2" xfId="240"/>
    <cellStyle name="40% - Accent3 10" xfId="241"/>
    <cellStyle name="40% - Accent3 10 2" xfId="242"/>
    <cellStyle name="40% - Accent3 11" xfId="243"/>
    <cellStyle name="40% - Accent3 12" xfId="244"/>
    <cellStyle name="40% - Accent3 13" xfId="245"/>
    <cellStyle name="40% - Accent3 14" xfId="246"/>
    <cellStyle name="40% - Accent3 15" xfId="247"/>
    <cellStyle name="40% - Accent3 16" xfId="248"/>
    <cellStyle name="40% - Accent3 17" xfId="249"/>
    <cellStyle name="40% - Accent3 18" xfId="250"/>
    <cellStyle name="40% - Accent3 19" xfId="251"/>
    <cellStyle name="40% - Accent3 2" xfId="252"/>
    <cellStyle name="40% - Accent3 2 2" xfId="253"/>
    <cellStyle name="40% - Accent3 2 3" xfId="254"/>
    <cellStyle name="40% - Accent3 20" xfId="255"/>
    <cellStyle name="40% - Accent3 21" xfId="256"/>
    <cellStyle name="40% - Accent3 22" xfId="257"/>
    <cellStyle name="40% - Accent3 23" xfId="258"/>
    <cellStyle name="40% - Accent3 24" xfId="259"/>
    <cellStyle name="40% - Accent3 25" xfId="260"/>
    <cellStyle name="40% - Accent3 26" xfId="261"/>
    <cellStyle name="40% - Accent3 3" xfId="262"/>
    <cellStyle name="40% - Accent3 4" xfId="263"/>
    <cellStyle name="40% - Accent3 5" xfId="264"/>
    <cellStyle name="40% - Accent3 6" xfId="265"/>
    <cellStyle name="40% - Accent3 7" xfId="266"/>
    <cellStyle name="40% - Accent3 8" xfId="267"/>
    <cellStyle name="40% - Accent3 9" xfId="268"/>
    <cellStyle name="40% - Accent3 9 2" xfId="269"/>
    <cellStyle name="40% - Accent4 10" xfId="270"/>
    <cellStyle name="40% - Accent4 10 2" xfId="271"/>
    <cellStyle name="40% - Accent4 11" xfId="272"/>
    <cellStyle name="40% - Accent4 12" xfId="273"/>
    <cellStyle name="40% - Accent4 13" xfId="274"/>
    <cellStyle name="40% - Accent4 14" xfId="275"/>
    <cellStyle name="40% - Accent4 15" xfId="276"/>
    <cellStyle name="40% - Accent4 16" xfId="277"/>
    <cellStyle name="40% - Accent4 17" xfId="278"/>
    <cellStyle name="40% - Accent4 18" xfId="279"/>
    <cellStyle name="40% - Accent4 19" xfId="280"/>
    <cellStyle name="40% - Accent4 2" xfId="281"/>
    <cellStyle name="40% - Accent4 2 2" xfId="282"/>
    <cellStyle name="40% - Accent4 2 3" xfId="283"/>
    <cellStyle name="40% - Accent4 20" xfId="284"/>
    <cellStyle name="40% - Accent4 21" xfId="285"/>
    <cellStyle name="40% - Accent4 22" xfId="286"/>
    <cellStyle name="40% - Accent4 23" xfId="287"/>
    <cellStyle name="40% - Accent4 24" xfId="288"/>
    <cellStyle name="40% - Accent4 25" xfId="289"/>
    <cellStyle name="40% - Accent4 26" xfId="290"/>
    <cellStyle name="40% - Accent4 3" xfId="291"/>
    <cellStyle name="40% - Accent4 4" xfId="292"/>
    <cellStyle name="40% - Accent4 5" xfId="293"/>
    <cellStyle name="40% - Accent4 6" xfId="294"/>
    <cellStyle name="40% - Accent4 7" xfId="295"/>
    <cellStyle name="40% - Accent4 8" xfId="296"/>
    <cellStyle name="40% - Accent4 9" xfId="297"/>
    <cellStyle name="40% - Accent4 9 2" xfId="298"/>
    <cellStyle name="40% - Accent5 10" xfId="299"/>
    <cellStyle name="40% - Accent5 10 2" xfId="300"/>
    <cellStyle name="40% - Accent5 11" xfId="301"/>
    <cellStyle name="40% - Accent5 12" xfId="302"/>
    <cellStyle name="40% - Accent5 13" xfId="303"/>
    <cellStyle name="40% - Accent5 14" xfId="304"/>
    <cellStyle name="40% - Accent5 15" xfId="305"/>
    <cellStyle name="40% - Accent5 16" xfId="306"/>
    <cellStyle name="40% - Accent5 17" xfId="307"/>
    <cellStyle name="40% - Accent5 18" xfId="308"/>
    <cellStyle name="40% - Accent5 19" xfId="309"/>
    <cellStyle name="40% - Accent5 2" xfId="310"/>
    <cellStyle name="40% - Accent5 2 2" xfId="311"/>
    <cellStyle name="40% - Accent5 2 3" xfId="312"/>
    <cellStyle name="40% - Accent5 20" xfId="313"/>
    <cellStyle name="40% - Accent5 21" xfId="314"/>
    <cellStyle name="40% - Accent5 22" xfId="315"/>
    <cellStyle name="40% - Accent5 23" xfId="316"/>
    <cellStyle name="40% - Accent5 24" xfId="317"/>
    <cellStyle name="40% - Accent5 25" xfId="318"/>
    <cellStyle name="40% - Accent5 26" xfId="319"/>
    <cellStyle name="40% - Accent5 3" xfId="320"/>
    <cellStyle name="40% - Accent5 4" xfId="321"/>
    <cellStyle name="40% - Accent5 5" xfId="322"/>
    <cellStyle name="40% - Accent5 6" xfId="323"/>
    <cellStyle name="40% - Accent5 7" xfId="324"/>
    <cellStyle name="40% - Accent5 8" xfId="325"/>
    <cellStyle name="40% - Accent5 9" xfId="326"/>
    <cellStyle name="40% - Accent5 9 2" xfId="327"/>
    <cellStyle name="40% - Accent6 10" xfId="328"/>
    <cellStyle name="40% - Accent6 10 2" xfId="329"/>
    <cellStyle name="40% - Accent6 11" xfId="330"/>
    <cellStyle name="40% - Accent6 12" xfId="331"/>
    <cellStyle name="40% - Accent6 13" xfId="332"/>
    <cellStyle name="40% - Accent6 14" xfId="333"/>
    <cellStyle name="40% - Accent6 15" xfId="334"/>
    <cellStyle name="40% - Accent6 16" xfId="335"/>
    <cellStyle name="40% - Accent6 17" xfId="336"/>
    <cellStyle name="40% - Accent6 18" xfId="337"/>
    <cellStyle name="40% - Accent6 19" xfId="338"/>
    <cellStyle name="40% - Accent6 2" xfId="339"/>
    <cellStyle name="40% - Accent6 2 2" xfId="340"/>
    <cellStyle name="40% - Accent6 2 3" xfId="341"/>
    <cellStyle name="40% - Accent6 20" xfId="342"/>
    <cellStyle name="40% - Accent6 21" xfId="343"/>
    <cellStyle name="40% - Accent6 22" xfId="344"/>
    <cellStyle name="40% - Accent6 23" xfId="345"/>
    <cellStyle name="40% - Accent6 24" xfId="346"/>
    <cellStyle name="40% - Accent6 25" xfId="347"/>
    <cellStyle name="40% - Accent6 26" xfId="348"/>
    <cellStyle name="40% - Accent6 3" xfId="349"/>
    <cellStyle name="40% - Accent6 4" xfId="350"/>
    <cellStyle name="40% - Accent6 5" xfId="351"/>
    <cellStyle name="40% - Accent6 6" xfId="352"/>
    <cellStyle name="40% - Accent6 7" xfId="353"/>
    <cellStyle name="40% - Accent6 8" xfId="354"/>
    <cellStyle name="40% - Accent6 9" xfId="355"/>
    <cellStyle name="40% - Accent6 9 2" xfId="356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3" xfId="370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3" xfId="378"/>
    <cellStyle name="60% - Accent1 4" xfId="379"/>
    <cellStyle name="60% - Accent1 5" xfId="380"/>
    <cellStyle name="60% - Accent1 6" xfId="381"/>
    <cellStyle name="60% - Accent1 7" xfId="382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3" xfId="399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3" xfId="407"/>
    <cellStyle name="60% - Accent2 4" xfId="408"/>
    <cellStyle name="60% - Accent2 5" xfId="409"/>
    <cellStyle name="60% - Accent2 6" xfId="410"/>
    <cellStyle name="60% - Accent2 7" xfId="411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3" xfId="428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3" xfId="436"/>
    <cellStyle name="60% - Accent3 4" xfId="437"/>
    <cellStyle name="60% - Accent3 5" xfId="438"/>
    <cellStyle name="60% - Accent3 6" xfId="439"/>
    <cellStyle name="60% - Accent3 7" xfId="440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3" xfId="457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3" xfId="465"/>
    <cellStyle name="60% - Accent4 4" xfId="466"/>
    <cellStyle name="60% - Accent4 5" xfId="467"/>
    <cellStyle name="60% - Accent4 6" xfId="468"/>
    <cellStyle name="60% - Accent4 7" xfId="469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3" xfId="486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3" xfId="494"/>
    <cellStyle name="60% - Accent5 4" xfId="495"/>
    <cellStyle name="60% - Accent5 5" xfId="496"/>
    <cellStyle name="60% - Accent5 6" xfId="497"/>
    <cellStyle name="60% - Accent5 7" xfId="498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3" xfId="515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3" xfId="523"/>
    <cellStyle name="60% - Accent6 4" xfId="524"/>
    <cellStyle name="60% - Accent6 5" xfId="525"/>
    <cellStyle name="60% - Accent6 6" xfId="526"/>
    <cellStyle name="60% - Accent6 7" xfId="527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3" xfId="544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3" xfId="552"/>
    <cellStyle name="Accent1 4" xfId="553"/>
    <cellStyle name="Accent1 5" xfId="554"/>
    <cellStyle name="Accent1 6" xfId="555"/>
    <cellStyle name="Accent1 7" xfId="556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3" xfId="573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3" xfId="581"/>
    <cellStyle name="Accent2 4" xfId="582"/>
    <cellStyle name="Accent2 5" xfId="583"/>
    <cellStyle name="Accent2 6" xfId="584"/>
    <cellStyle name="Accent2 7" xfId="585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3" xfId="602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3" xfId="61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3" xfId="63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3" xfId="639"/>
    <cellStyle name="Accent4 4" xfId="640"/>
    <cellStyle name="Accent4 5" xfId="641"/>
    <cellStyle name="Accent4 6" xfId="642"/>
    <cellStyle name="Accent4 7" xfId="643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3" xfId="660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4" xfId="669"/>
    <cellStyle name="Accent5 5" xfId="670"/>
    <cellStyle name="Accent5 6" xfId="671"/>
    <cellStyle name="Accent5 7" xfId="672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3" xfId="689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3" xfId="697"/>
    <cellStyle name="Accent6 4" xfId="698"/>
    <cellStyle name="Accent6 5" xfId="699"/>
    <cellStyle name="Accent6 6" xfId="700"/>
    <cellStyle name="Accent6 7" xfId="701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3" xfId="719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4" xfId="728"/>
    <cellStyle name="Bad 5" xfId="729"/>
    <cellStyle name="Bad 6" xfId="730"/>
    <cellStyle name="Bad 7" xfId="731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3" xfId="749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3" xfId="757"/>
    <cellStyle name="Calculation 4" xfId="758"/>
    <cellStyle name="Calculation 5" xfId="759"/>
    <cellStyle name="Calculation 6" xfId="760"/>
    <cellStyle name="Calculation 7" xfId="761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3" xfId="778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3" xfId="786"/>
    <cellStyle name="Check Cell 4" xfId="787"/>
    <cellStyle name="Check Cell 5" xfId="788"/>
    <cellStyle name="Check Cell 6" xfId="789"/>
    <cellStyle name="Check Cell 7" xfId="790"/>
    <cellStyle name="Check Cell 8" xfId="791"/>
    <cellStyle name="Check Cell 9" xfId="792"/>
    <cellStyle name="Check Cell 9 2" xfId="793"/>
    <cellStyle name="Comma" xfId="1" builtinId="3"/>
    <cellStyle name="Comma [0] 2" xfId="794"/>
    <cellStyle name="Comma 10" xfId="795"/>
    <cellStyle name="Comma 10 2" xfId="796"/>
    <cellStyle name="Comma 11" xfId="797"/>
    <cellStyle name="Comma 12" xfId="798"/>
    <cellStyle name="Comma 13" xfId="799"/>
    <cellStyle name="Comma 14" xfId="800"/>
    <cellStyle name="Comma 15" xfId="801"/>
    <cellStyle name="Comma 16" xfId="802"/>
    <cellStyle name="Comma 17" xfId="1624"/>
    <cellStyle name="Comma 18" xfId="1625"/>
    <cellStyle name="Comma 19" xfId="1628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3" xfId="824"/>
    <cellStyle name="Comma 2 4" xfId="82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3" xfId="831"/>
    <cellStyle name="Comma 3 2" xfId="832"/>
    <cellStyle name="Comma 3 3" xfId="833"/>
    <cellStyle name="Comma 3 4" xfId="834"/>
    <cellStyle name="Comma 3 5" xfId="835"/>
    <cellStyle name="Comma 4" xfId="836"/>
    <cellStyle name="Comma 4 2" xfId="837"/>
    <cellStyle name="Comma 5" xfId="838"/>
    <cellStyle name="Comma 5 2" xfId="839"/>
    <cellStyle name="Comma 6" xfId="840"/>
    <cellStyle name="Comma 7" xfId="841"/>
    <cellStyle name="Comma 8" xfId="842"/>
    <cellStyle name="Comma 9" xfId="843"/>
    <cellStyle name="Comma(2)" xfId="844"/>
    <cellStyle name="Comments" xfId="845"/>
    <cellStyle name="Comments 2" xfId="846"/>
    <cellStyle name="Currency [0] 2" xfId="847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3" xfId="877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4" xfId="886"/>
    <cellStyle name="Explanatory Text 5" xfId="887"/>
    <cellStyle name="Explanatory Text 6" xfId="888"/>
    <cellStyle name="Explanatory Text 7" xfId="889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3" xfId="907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3" xfId="915"/>
    <cellStyle name="Good 4" xfId="916"/>
    <cellStyle name="Good 5" xfId="917"/>
    <cellStyle name="Good 6" xfId="918"/>
    <cellStyle name="Good 7" xfId="919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3" xfId="937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3" xfId="945"/>
    <cellStyle name="Heading 1 4" xfId="946"/>
    <cellStyle name="Heading 1 5" xfId="947"/>
    <cellStyle name="Heading 1 6" xfId="948"/>
    <cellStyle name="Heading 1 7" xfId="949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3" xfId="966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3" xfId="974"/>
    <cellStyle name="Heading 2 4" xfId="975"/>
    <cellStyle name="Heading 2 5" xfId="976"/>
    <cellStyle name="Heading 2 6" xfId="977"/>
    <cellStyle name="Heading 2 7" xfId="978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3" xfId="99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3" xfId="1003"/>
    <cellStyle name="Heading 3 4" xfId="1004"/>
    <cellStyle name="Heading 3 5" xfId="1005"/>
    <cellStyle name="Heading 3 6" xfId="1006"/>
    <cellStyle name="Heading 3 7" xfId="1007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3" xfId="1024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3" xfId="1032"/>
    <cellStyle name="Heading 4 4" xfId="1033"/>
    <cellStyle name="Heading 4 5" xfId="1034"/>
    <cellStyle name="Heading 4 6" xfId="1035"/>
    <cellStyle name="Heading 4 7" xfId="1036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3" xfId="1053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3" xfId="1061"/>
    <cellStyle name="Input 4" xfId="1062"/>
    <cellStyle name="Input 5" xfId="1063"/>
    <cellStyle name="Input 6" xfId="1064"/>
    <cellStyle name="Input 7" xfId="1065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3" xfId="1084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3" xfId="1092"/>
    <cellStyle name="Linked Cell 4" xfId="1093"/>
    <cellStyle name="Linked Cell 5" xfId="1094"/>
    <cellStyle name="Linked Cell 6" xfId="1095"/>
    <cellStyle name="Linked Cell 7" xfId="1096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3" xfId="1113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3" xfId="1121"/>
    <cellStyle name="Neutral 4" xfId="1122"/>
    <cellStyle name="Neutral 5" xfId="1123"/>
    <cellStyle name="Neutral 6" xfId="1124"/>
    <cellStyle name="Neutral 7" xfId="1125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3" xfId="1138"/>
    <cellStyle name="Normal 11" xfId="1139"/>
    <cellStyle name="Normal 11 2" xfId="1140"/>
    <cellStyle name="Normal 11 3" xfId="1141"/>
    <cellStyle name="Normal 11 4" xfId="1142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3" xfId="1155"/>
    <cellStyle name="Normal 15" xfId="1156"/>
    <cellStyle name="Normal 15 2" xfId="1157"/>
    <cellStyle name="Normal 16" xfId="1158"/>
    <cellStyle name="Normal 16 2" xfId="1159"/>
    <cellStyle name="Normal 17" xfId="1160"/>
    <cellStyle name="Normal 17 2" xfId="1161"/>
    <cellStyle name="Normal 18" xfId="1162"/>
    <cellStyle name="Normal 18 2" xfId="1163"/>
    <cellStyle name="Normal 19" xfId="1164"/>
    <cellStyle name="Normal 2" xfId="3"/>
    <cellStyle name="Normal 2 10" xfId="1165"/>
    <cellStyle name="Normal 2 11" xfId="1166"/>
    <cellStyle name="Normal 2 12" xfId="1167"/>
    <cellStyle name="Normal 2 13" xfId="1168"/>
    <cellStyle name="Normal 2 14" xfId="1169"/>
    <cellStyle name="Normal 2 15" xfId="1170"/>
    <cellStyle name="Normal 2 16" xfId="1171"/>
    <cellStyle name="Normal 2 17" xfId="1172"/>
    <cellStyle name="Normal 2 18" xfId="1173"/>
    <cellStyle name="Normal 2 19" xfId="1174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3" xfId="1187"/>
    <cellStyle name="Normal 2 3 2" xfId="1188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5" xfId="1196"/>
    <cellStyle name="Normal 2 5 2" xfId="1197"/>
    <cellStyle name="Normal 2 5 3" xfId="1198"/>
    <cellStyle name="Normal 2 5 4" xfId="1199"/>
    <cellStyle name="Normal 2 5 5" xfId="1200"/>
    <cellStyle name="Normal 2 5 6" xfId="1201"/>
    <cellStyle name="Normal 2 6" xfId="1202"/>
    <cellStyle name="Normal 2 6 2" xfId="1203"/>
    <cellStyle name="Normal 2 7" xfId="1204"/>
    <cellStyle name="Normal 2 8" xfId="1205"/>
    <cellStyle name="Normal 2 9" xfId="1206"/>
    <cellStyle name="Normal 20" xfId="1207"/>
    <cellStyle name="Normal 21" xfId="1208"/>
    <cellStyle name="Normal 22" xfId="1209"/>
    <cellStyle name="Normal 23" xfId="1210"/>
    <cellStyle name="Normal 24" xfId="1211"/>
    <cellStyle name="Normal 25" xfId="1212"/>
    <cellStyle name="Normal 26" xfId="1213"/>
    <cellStyle name="Normal 27" xfId="1214"/>
    <cellStyle name="Normal 28" xfId="1215"/>
    <cellStyle name="Normal 29" xfId="1216"/>
    <cellStyle name="Normal 3" xfId="1217"/>
    <cellStyle name="Normal 3 2" xfId="1218"/>
    <cellStyle name="Normal 3 2 2" xfId="1219"/>
    <cellStyle name="Normal 3 3" xfId="1220"/>
    <cellStyle name="Normal 3 4" xfId="1221"/>
    <cellStyle name="Normal 3 5" xfId="1222"/>
    <cellStyle name="Normal 3 6" xfId="1223"/>
    <cellStyle name="Normal 3 7" xfId="1224"/>
    <cellStyle name="Normal 3 8" xfId="1225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1" xfId="1243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3" xfId="1250"/>
    <cellStyle name="Normal 4 12 4" xfId="1251"/>
    <cellStyle name="Normal 4 12 5" xfId="1252"/>
    <cellStyle name="Normal 4 13" xfId="1253"/>
    <cellStyle name="Normal 4 13 2" xfId="1254"/>
    <cellStyle name="Normal 4 13 3" xfId="1255"/>
    <cellStyle name="Normal 4 13 4" xfId="1256"/>
    <cellStyle name="Normal 4 13 5" xfId="1257"/>
    <cellStyle name="Normal 4 14" xfId="1258"/>
    <cellStyle name="Normal 4 15" xfId="1259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3" xfId="1403"/>
    <cellStyle name="Normal 4 9 4" xfId="1404"/>
    <cellStyle name="Normal 4 9 5" xfId="1405"/>
    <cellStyle name="Normal 4 9 6" xfId="1406"/>
    <cellStyle name="Normal 4 9 7" xfId="1407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3" xfId="1418"/>
    <cellStyle name="Normal 5 4" xfId="1419"/>
    <cellStyle name="Normal 5 5" xfId="1420"/>
    <cellStyle name="Normal 5 6" xfId="1421"/>
    <cellStyle name="Normal 5 7" xfId="1422"/>
    <cellStyle name="Normal 5 8" xfId="1423"/>
    <cellStyle name="Normal 50" xfId="1626"/>
    <cellStyle name="Normal 51" xfId="1631"/>
    <cellStyle name="Normal 6" xfId="1424"/>
    <cellStyle name="Normal 6 2" xfId="1425"/>
    <cellStyle name="Normal 6 3" xfId="1426"/>
    <cellStyle name="Normal 6 4" xfId="1427"/>
    <cellStyle name="Normal 7" xfId="1428"/>
    <cellStyle name="Normal 7 2" xfId="1429"/>
    <cellStyle name="Normal 7 3" xfId="1430"/>
    <cellStyle name="Normal 8" xfId="1431"/>
    <cellStyle name="Normal 8 2" xfId="1432"/>
    <cellStyle name="Normal 8 3" xfId="1433"/>
    <cellStyle name="Normal 9" xfId="1434"/>
    <cellStyle name="Normal 9 2" xfId="1435"/>
    <cellStyle name="Normal 9 2 2" xfId="1436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2" xfId="1450"/>
    <cellStyle name="Note 2 3" xfId="1451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4" xfId="1461"/>
    <cellStyle name="Note 5" xfId="1462"/>
    <cellStyle name="Note 6" xfId="1463"/>
    <cellStyle name="Note 7" xfId="1464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3" xfId="1482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3" xfId="1490"/>
    <cellStyle name="Output 4" xfId="1491"/>
    <cellStyle name="Output 5" xfId="1492"/>
    <cellStyle name="Output 6" xfId="1493"/>
    <cellStyle name="Output 7" xfId="1494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2" xfId="1499"/>
    <cellStyle name="Percent 2 2" xfId="1500"/>
    <cellStyle name="Percent 3" xfId="1501"/>
    <cellStyle name="Percent 4" xfId="1502"/>
    <cellStyle name="Percent 5" xfId="1503"/>
    <cellStyle name="Percent 6" xfId="1504"/>
    <cellStyle name="Percent 7" xfId="1505"/>
    <cellStyle name="Percent 8" xfId="1506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3" xfId="1556"/>
    <cellStyle name="Title 4" xfId="1557"/>
    <cellStyle name="Title 5" xfId="1558"/>
    <cellStyle name="Title 6" xfId="1559"/>
    <cellStyle name="Title 7" xfId="1560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3" xfId="1577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3" xfId="1585"/>
    <cellStyle name="Total 4" xfId="1586"/>
    <cellStyle name="Total 5" xfId="1587"/>
    <cellStyle name="Total 6" xfId="1588"/>
    <cellStyle name="Total 7" xfId="1589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3" xfId="160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4" xfId="1615"/>
    <cellStyle name="Warning Text 5" xfId="1616"/>
    <cellStyle name="Warning Text 6" xfId="1617"/>
    <cellStyle name="Warning Text 7" xfId="1618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495935</xdr:colOff>
      <xdr:row>0</xdr:row>
      <xdr:rowOff>95103</xdr:rowOff>
    </xdr:from>
    <xdr:to>
      <xdr:col>21</xdr:col>
      <xdr:colOff>631359</xdr:colOff>
      <xdr:row>4</xdr:row>
      <xdr:rowOff>20608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6060" y="95103"/>
          <a:ext cx="1595924" cy="68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05"/>
  <sheetViews>
    <sheetView showGridLines="0" tabSelected="1" topLeftCell="B18" zoomScaleNormal="100" zoomScaleSheetLayoutView="70" workbookViewId="0">
      <selection activeCell="D45" sqref="D45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3" width="24.140625" style="1" customWidth="1"/>
    <col min="4" max="4" width="12.7109375" style="1" customWidth="1"/>
    <col min="5" max="5" width="11.140625" style="1" customWidth="1"/>
    <col min="6" max="22" width="11" style="1" customWidth="1"/>
    <col min="23" max="16384" width="9.140625" style="1"/>
  </cols>
  <sheetData>
    <row r="2" spans="2:22" ht="15" customHeight="1">
      <c r="B2" s="148" t="s">
        <v>95</v>
      </c>
      <c r="C2" s="148"/>
      <c r="D2" s="92"/>
      <c r="E2" s="88"/>
    </row>
    <row r="3" spans="2:22" ht="15" customHeight="1">
      <c r="B3" s="148"/>
      <c r="C3" s="148"/>
      <c r="D3" s="92"/>
      <c r="E3" s="88"/>
    </row>
    <row r="4" spans="2:22" ht="15" customHeight="1">
      <c r="B4" s="148"/>
      <c r="C4" s="148"/>
      <c r="D4" s="92"/>
      <c r="E4" s="88"/>
    </row>
    <row r="6" spans="2:22" ht="15" customHeight="1">
      <c r="B6" s="101" t="s">
        <v>0</v>
      </c>
      <c r="C6" s="102"/>
      <c r="D6" s="89"/>
      <c r="E6" s="89"/>
      <c r="F6" s="84"/>
      <c r="G6" s="84"/>
      <c r="H6" s="84"/>
      <c r="I6" s="84"/>
      <c r="J6" s="84"/>
      <c r="K6" s="8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5"/>
    </row>
    <row r="7" spans="2:22" ht="15" customHeight="1">
      <c r="B7" s="103"/>
      <c r="C7" s="104"/>
      <c r="D7" s="4" t="s">
        <v>98</v>
      </c>
      <c r="E7" s="4" t="s">
        <v>96</v>
      </c>
      <c r="F7" s="4" t="s">
        <v>1</v>
      </c>
      <c r="G7" s="4" t="s">
        <v>2</v>
      </c>
      <c r="H7" s="4" t="s">
        <v>3</v>
      </c>
      <c r="I7" s="4" t="s">
        <v>4</v>
      </c>
      <c r="J7" s="4" t="s">
        <v>5</v>
      </c>
      <c r="K7" s="4" t="s">
        <v>6</v>
      </c>
      <c r="L7" s="4" t="s">
        <v>7</v>
      </c>
      <c r="M7" s="4" t="s">
        <v>8</v>
      </c>
      <c r="N7" s="4" t="s">
        <v>9</v>
      </c>
      <c r="O7" s="4" t="s">
        <v>10</v>
      </c>
      <c r="P7" s="4" t="s">
        <v>11</v>
      </c>
      <c r="Q7" s="5" t="s">
        <v>12</v>
      </c>
      <c r="R7" s="5" t="s">
        <v>13</v>
      </c>
      <c r="S7" s="5" t="s">
        <v>14</v>
      </c>
      <c r="T7" s="5" t="s">
        <v>15</v>
      </c>
      <c r="U7" s="5" t="s">
        <v>16</v>
      </c>
      <c r="V7" s="6" t="s">
        <v>17</v>
      </c>
    </row>
    <row r="8" spans="2:22" ht="15" customHeight="1">
      <c r="B8" s="116" t="s">
        <v>18</v>
      </c>
      <c r="C8" s="117"/>
      <c r="D8" s="21">
        <v>3188.62</v>
      </c>
      <c r="E8" s="21">
        <v>3167.43</v>
      </c>
      <c r="F8" s="21">
        <v>3167.87</v>
      </c>
      <c r="G8" s="22">
        <v>3150.44</v>
      </c>
      <c r="H8" s="22">
        <v>3150.44</v>
      </c>
      <c r="I8" s="22">
        <v>3308.1</v>
      </c>
      <c r="J8" s="22">
        <v>3167.08</v>
      </c>
      <c r="K8" s="22">
        <v>3060.34</v>
      </c>
      <c r="L8" s="22">
        <v>2878.45</v>
      </c>
      <c r="M8" s="22">
        <v>2878.45</v>
      </c>
      <c r="N8" s="22">
        <v>3010.46</v>
      </c>
      <c r="O8" s="22">
        <v>2646</v>
      </c>
      <c r="P8" s="22">
        <v>2675.16</v>
      </c>
      <c r="Q8" s="22">
        <v>3120</v>
      </c>
      <c r="R8" s="22">
        <v>3120.44</v>
      </c>
      <c r="S8" s="22">
        <v>3105.85</v>
      </c>
      <c r="T8" s="22">
        <v>3190.04</v>
      </c>
      <c r="U8" s="22">
        <v>3097.63</v>
      </c>
      <c r="V8" s="57">
        <v>2835</v>
      </c>
    </row>
    <row r="9" spans="2:22" ht="15" customHeight="1">
      <c r="B9" s="98" t="s">
        <v>19</v>
      </c>
      <c r="C9" s="118"/>
      <c r="D9" s="23">
        <v>359.41</v>
      </c>
      <c r="E9" s="23">
        <v>364.79</v>
      </c>
      <c r="F9" s="23">
        <v>361.62</v>
      </c>
      <c r="G9" s="24">
        <v>354.14</v>
      </c>
      <c r="H9" s="24">
        <v>354.14</v>
      </c>
      <c r="I9" s="24">
        <v>375.07</v>
      </c>
      <c r="J9" s="24">
        <v>359.3</v>
      </c>
      <c r="K9" s="24">
        <v>351.4</v>
      </c>
      <c r="L9" s="24">
        <v>332.14</v>
      </c>
      <c r="M9" s="24">
        <v>332.14</v>
      </c>
      <c r="N9" s="24">
        <v>348</v>
      </c>
      <c r="O9" s="24">
        <v>302</v>
      </c>
      <c r="P9" s="24">
        <v>308.23</v>
      </c>
      <c r="Q9" s="24">
        <v>361</v>
      </c>
      <c r="R9" s="24">
        <v>361</v>
      </c>
      <c r="S9" s="24">
        <v>368.45</v>
      </c>
      <c r="T9" s="24">
        <v>377</v>
      </c>
      <c r="U9" s="24">
        <v>365</v>
      </c>
      <c r="V9" s="58">
        <v>337.32</v>
      </c>
    </row>
    <row r="10" spans="2:22" ht="15" customHeight="1">
      <c r="B10" s="105" t="s">
        <v>20</v>
      </c>
      <c r="C10" s="106"/>
      <c r="D10" s="23">
        <v>62</v>
      </c>
      <c r="E10" s="23">
        <v>64</v>
      </c>
      <c r="F10" s="23">
        <v>64</v>
      </c>
      <c r="G10" s="24">
        <v>249</v>
      </c>
      <c r="H10" s="24">
        <v>63</v>
      </c>
      <c r="I10" s="24">
        <v>60</v>
      </c>
      <c r="J10" s="24">
        <v>63</v>
      </c>
      <c r="K10" s="24">
        <v>63</v>
      </c>
      <c r="L10" s="24">
        <v>251</v>
      </c>
      <c r="M10" s="24">
        <v>63</v>
      </c>
      <c r="N10" s="24">
        <v>62</v>
      </c>
      <c r="O10" s="24">
        <v>62</v>
      </c>
      <c r="P10" s="24">
        <v>64</v>
      </c>
      <c r="Q10" s="24">
        <v>252</v>
      </c>
      <c r="R10" s="24">
        <v>62</v>
      </c>
      <c r="S10" s="24">
        <v>62</v>
      </c>
      <c r="T10" s="24">
        <v>64</v>
      </c>
      <c r="U10" s="24">
        <v>64</v>
      </c>
      <c r="V10" s="58">
        <v>252</v>
      </c>
    </row>
    <row r="11" spans="2:22" ht="15" customHeight="1">
      <c r="B11" s="105" t="s">
        <v>21</v>
      </c>
      <c r="C11" s="106"/>
      <c r="D11" s="25">
        <v>0.39</v>
      </c>
      <c r="E11" s="25">
        <v>0.35</v>
      </c>
      <c r="F11" s="25">
        <v>0.46873575200762002</v>
      </c>
      <c r="G11" s="26">
        <v>0.52364784734228398</v>
      </c>
      <c r="H11" s="26">
        <v>0.55212410270891998</v>
      </c>
      <c r="I11" s="26">
        <v>0.58740965658882904</v>
      </c>
      <c r="J11" s="26">
        <v>0.44537556739242101</v>
      </c>
      <c r="K11" s="26">
        <v>0.507405521204216</v>
      </c>
      <c r="L11" s="26">
        <v>0.53248905628016496</v>
      </c>
      <c r="M11" s="26">
        <v>0.45149962313048198</v>
      </c>
      <c r="N11" s="26">
        <v>0.57267154080111404</v>
      </c>
      <c r="O11" s="26">
        <v>0.478361516627203</v>
      </c>
      <c r="P11" s="26">
        <v>0.61993914407923401</v>
      </c>
      <c r="Q11" s="26">
        <v>0.59400041289261496</v>
      </c>
      <c r="R11" s="26">
        <v>0.51470516616533657</v>
      </c>
      <c r="S11" s="26">
        <v>0.62</v>
      </c>
      <c r="T11" s="26">
        <v>0.62981924105359421</v>
      </c>
      <c r="U11" s="26">
        <v>0.59771954703006691</v>
      </c>
      <c r="V11" s="59">
        <v>0.66</v>
      </c>
    </row>
    <row r="12" spans="2:22" ht="15" customHeight="1">
      <c r="B12" s="105" t="s">
        <v>22</v>
      </c>
      <c r="C12" s="106"/>
      <c r="D12" s="43">
        <v>2.7189999999999999</v>
      </c>
      <c r="E12" s="43">
        <v>2.5859999999999999</v>
      </c>
      <c r="F12" s="43">
        <v>3.5682280635937498</v>
      </c>
      <c r="G12" s="44">
        <v>2.8</v>
      </c>
      <c r="H12" s="44">
        <v>2.9643145894285712</v>
      </c>
      <c r="I12" s="44">
        <v>5.3019524191833334</v>
      </c>
      <c r="J12" s="44">
        <v>2.1630272618571431</v>
      </c>
      <c r="K12" s="44">
        <v>1.7586139516825396</v>
      </c>
      <c r="L12" s="44">
        <v>1.6</v>
      </c>
      <c r="M12" s="44">
        <v>2.3350588543968254</v>
      </c>
      <c r="N12" s="44">
        <v>2.0842627396129032</v>
      </c>
      <c r="O12" s="44">
        <v>1.3154614161612903</v>
      </c>
      <c r="P12" s="44">
        <v>1.5392008317499999</v>
      </c>
      <c r="Q12" s="44">
        <v>1.464</v>
      </c>
      <c r="R12" s="44">
        <v>1.113</v>
      </c>
      <c r="S12" s="44">
        <v>1.4722469956774193</v>
      </c>
      <c r="T12" s="44">
        <v>1.5951274047031252</v>
      </c>
      <c r="U12" s="44">
        <v>1.6663649047343752</v>
      </c>
      <c r="V12" s="60">
        <v>1.6870000000000001</v>
      </c>
    </row>
    <row r="13" spans="2:22" ht="15" customHeight="1">
      <c r="B13" s="105" t="s">
        <v>23</v>
      </c>
      <c r="C13" s="106"/>
      <c r="D13" s="43">
        <v>1.087</v>
      </c>
      <c r="E13" s="43">
        <v>1.002</v>
      </c>
      <c r="F13" s="43">
        <v>1.32879452759851</v>
      </c>
      <c r="G13" s="44">
        <v>1.4809891643626318</v>
      </c>
      <c r="H13" s="44">
        <v>1.6100712751867894</v>
      </c>
      <c r="I13" s="44">
        <v>1.7373916787678336</v>
      </c>
      <c r="J13" s="44">
        <v>1.2348140428401511</v>
      </c>
      <c r="K13" s="44">
        <v>1.3538893041988578</v>
      </c>
      <c r="L13" s="44">
        <v>1.3497648540072282</v>
      </c>
      <c r="M13" s="44">
        <v>1.145384376142085</v>
      </c>
      <c r="N13" s="44">
        <v>1.4843838084880907</v>
      </c>
      <c r="O13" s="44">
        <v>1.1587170898472159</v>
      </c>
      <c r="P13" s="44">
        <v>1.6056172962824045</v>
      </c>
      <c r="Q13" s="44">
        <v>1.6220000000000001</v>
      </c>
      <c r="R13" s="44">
        <v>1.4470000000000001</v>
      </c>
      <c r="S13" s="44">
        <v>1.7068844659043172</v>
      </c>
      <c r="T13" s="44">
        <v>1.7737080533051925</v>
      </c>
      <c r="U13" s="44">
        <v>1.558286088216384</v>
      </c>
      <c r="V13" s="60">
        <v>1.5349999999999999</v>
      </c>
    </row>
    <row r="14" spans="2:22" s="13" customFormat="1" ht="15" customHeight="1">
      <c r="B14" s="96" t="s">
        <v>24</v>
      </c>
      <c r="C14" s="97"/>
      <c r="D14" s="23">
        <f>519.668459062898/62</f>
        <v>8.3817493397241609</v>
      </c>
      <c r="E14" s="23">
        <f>538/64</f>
        <v>8.40625</v>
      </c>
      <c r="F14" s="23">
        <v>11.057206449699109</v>
      </c>
      <c r="G14" s="24">
        <v>18.891221972881286</v>
      </c>
      <c r="H14" s="24">
        <v>5.5781729632724604</v>
      </c>
      <c r="I14" s="24">
        <v>15.637128622180734</v>
      </c>
      <c r="J14" s="24">
        <v>19.856615367298094</v>
      </c>
      <c r="K14" s="24">
        <v>23.004583330028094</v>
      </c>
      <c r="L14" s="24">
        <v>29.071939942685312</v>
      </c>
      <c r="M14" s="24">
        <v>15.979958526863015</v>
      </c>
      <c r="N14" s="24">
        <v>23.495115292343467</v>
      </c>
      <c r="O14" s="24">
        <v>27.900638002212492</v>
      </c>
      <c r="P14" s="24">
        <v>48.496606783737093</v>
      </c>
      <c r="Q14" s="24">
        <v>37.81</v>
      </c>
      <c r="R14" s="24">
        <v>41.887456796619752</v>
      </c>
      <c r="S14" s="24">
        <v>40.250943613367234</v>
      </c>
      <c r="T14" s="24">
        <v>44.502068481426051</v>
      </c>
      <c r="U14" s="24">
        <v>24.778583580357598</v>
      </c>
      <c r="V14" s="58">
        <v>20.260000000000002</v>
      </c>
    </row>
    <row r="15" spans="2:22" ht="15" customHeight="1">
      <c r="B15" s="105" t="s">
        <v>26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7"/>
    </row>
    <row r="16" spans="2:22" s="13" customFormat="1" ht="15" customHeight="1">
      <c r="B16" s="96" t="s">
        <v>86</v>
      </c>
      <c r="C16" s="97"/>
      <c r="D16" s="27">
        <v>0.37</v>
      </c>
      <c r="E16" s="27">
        <v>0.36</v>
      </c>
      <c r="F16" s="27">
        <v>0.34951862010741602</v>
      </c>
      <c r="G16" s="28">
        <v>0.418405160387393</v>
      </c>
      <c r="H16" s="28">
        <v>0.40966010558147198</v>
      </c>
      <c r="I16" s="28">
        <v>0.39670194454659402</v>
      </c>
      <c r="J16" s="28">
        <v>0.41752476668619798</v>
      </c>
      <c r="K16" s="28">
        <v>0.46</v>
      </c>
      <c r="L16" s="28">
        <v>0.42</v>
      </c>
      <c r="M16" s="28">
        <v>0.389953061089374</v>
      </c>
      <c r="N16" s="28">
        <v>0.41389740380284007</v>
      </c>
      <c r="O16" s="28">
        <v>0.42</v>
      </c>
      <c r="P16" s="28">
        <v>0.45568769108508866</v>
      </c>
      <c r="Q16" s="28">
        <v>0.45031122884144337</v>
      </c>
      <c r="R16" s="28">
        <v>0.47111118985336908</v>
      </c>
      <c r="S16" s="28">
        <v>0.44427387789702438</v>
      </c>
      <c r="T16" s="28">
        <v>0.46090136971449025</v>
      </c>
      <c r="U16" s="28">
        <v>0.42495847790088975</v>
      </c>
      <c r="V16" s="61">
        <v>0.37041353871338867</v>
      </c>
    </row>
    <row r="17" spans="2:22" s="13" customFormat="1" ht="15" customHeight="1">
      <c r="B17" s="108" t="s">
        <v>87</v>
      </c>
      <c r="C17" s="109"/>
      <c r="D17" s="62">
        <v>0.63</v>
      </c>
      <c r="E17" s="62">
        <v>0.64</v>
      </c>
      <c r="F17" s="62">
        <v>0.65048137989258403</v>
      </c>
      <c r="G17" s="63">
        <v>0.58159483961260705</v>
      </c>
      <c r="H17" s="63">
        <v>0.59033989441852797</v>
      </c>
      <c r="I17" s="63">
        <v>0.60329805545340598</v>
      </c>
      <c r="J17" s="63">
        <v>0.58247523331380202</v>
      </c>
      <c r="K17" s="63">
        <v>0.54</v>
      </c>
      <c r="L17" s="63">
        <v>0.57999999999999996</v>
      </c>
      <c r="M17" s="63">
        <v>0.610046938910626</v>
      </c>
      <c r="N17" s="63">
        <v>0.58610259619715988</v>
      </c>
      <c r="O17" s="63">
        <v>0.57999999999999996</v>
      </c>
      <c r="P17" s="63">
        <v>0.54431230891491134</v>
      </c>
      <c r="Q17" s="63">
        <v>0.54968877115855652</v>
      </c>
      <c r="R17" s="63">
        <v>0.52888881014663092</v>
      </c>
      <c r="S17" s="63">
        <v>0.55572612210297545</v>
      </c>
      <c r="T17" s="63">
        <v>0.53909863028550975</v>
      </c>
      <c r="U17" s="63">
        <v>0.57504152209911008</v>
      </c>
      <c r="V17" s="64">
        <v>0.62958646128661133</v>
      </c>
    </row>
    <row r="18" spans="2:22" s="13" customFormat="1" ht="15" customHeight="1">
      <c r="B18" s="105" t="s">
        <v>90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7"/>
    </row>
    <row r="19" spans="2:22" s="13" customFormat="1" ht="15" customHeight="1">
      <c r="B19" s="121" t="s">
        <v>88</v>
      </c>
      <c r="C19" s="122"/>
      <c r="D19" s="65">
        <v>26</v>
      </c>
      <c r="E19" s="65">
        <v>25</v>
      </c>
      <c r="F19" s="65">
        <v>25</v>
      </c>
      <c r="G19" s="66">
        <v>25</v>
      </c>
      <c r="H19" s="66">
        <v>25</v>
      </c>
      <c r="I19" s="66">
        <v>26</v>
      </c>
      <c r="J19" s="66">
        <v>27</v>
      </c>
      <c r="K19" s="66">
        <v>27</v>
      </c>
      <c r="L19" s="66">
        <v>27</v>
      </c>
      <c r="M19" s="66">
        <v>27</v>
      </c>
      <c r="N19" s="66">
        <v>28</v>
      </c>
      <c r="O19" s="66">
        <v>30</v>
      </c>
      <c r="P19" s="66">
        <v>30</v>
      </c>
      <c r="Q19" s="66">
        <v>30</v>
      </c>
      <c r="R19" s="66">
        <v>30</v>
      </c>
      <c r="S19" s="66">
        <v>30</v>
      </c>
      <c r="T19" s="66">
        <v>30</v>
      </c>
      <c r="U19" s="66">
        <v>27</v>
      </c>
      <c r="V19" s="79">
        <v>26</v>
      </c>
    </row>
    <row r="20" spans="2:22" s="13" customFormat="1" ht="15" customHeight="1">
      <c r="B20" s="119" t="s">
        <v>89</v>
      </c>
      <c r="C20" s="120"/>
      <c r="D20" s="67">
        <v>26</v>
      </c>
      <c r="E20" s="67">
        <v>26</v>
      </c>
      <c r="F20" s="67">
        <v>26</v>
      </c>
      <c r="G20" s="68">
        <v>25</v>
      </c>
      <c r="H20" s="68">
        <v>25</v>
      </c>
      <c r="I20" s="68">
        <v>27</v>
      </c>
      <c r="J20" s="68">
        <v>27</v>
      </c>
      <c r="K20" s="68">
        <v>26</v>
      </c>
      <c r="L20" s="68">
        <v>26</v>
      </c>
      <c r="M20" s="68">
        <v>26</v>
      </c>
      <c r="N20" s="68">
        <v>28</v>
      </c>
      <c r="O20" s="68">
        <v>29</v>
      </c>
      <c r="P20" s="68">
        <v>29</v>
      </c>
      <c r="Q20" s="68">
        <v>29</v>
      </c>
      <c r="R20" s="68">
        <v>29</v>
      </c>
      <c r="S20" s="68">
        <v>29</v>
      </c>
      <c r="T20" s="68">
        <v>29</v>
      </c>
      <c r="U20" s="68">
        <v>27</v>
      </c>
      <c r="V20" s="80">
        <v>26</v>
      </c>
    </row>
    <row r="21" spans="2:22" ht="1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15" customHeight="1">
      <c r="B22" s="110" t="s">
        <v>27</v>
      </c>
      <c r="C22" s="111"/>
      <c r="D22" s="90"/>
      <c r="E22" s="90"/>
      <c r="F22" s="53"/>
      <c r="G22" s="53"/>
      <c r="H22" s="53"/>
      <c r="I22" s="53"/>
      <c r="J22" s="53"/>
      <c r="K22" s="53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5"/>
    </row>
    <row r="23" spans="2:22" ht="15" customHeight="1">
      <c r="B23" s="112"/>
      <c r="C23" s="113"/>
      <c r="D23" s="4" t="s">
        <v>98</v>
      </c>
      <c r="E23" s="4" t="s">
        <v>96</v>
      </c>
      <c r="F23" s="4" t="s">
        <v>1</v>
      </c>
      <c r="G23" s="4" t="s">
        <v>2</v>
      </c>
      <c r="H23" s="4" t="s">
        <v>3</v>
      </c>
      <c r="I23" s="4" t="s">
        <v>4</v>
      </c>
      <c r="J23" s="4" t="s">
        <v>5</v>
      </c>
      <c r="K23" s="4" t="s">
        <v>6</v>
      </c>
      <c r="L23" s="4" t="s">
        <v>7</v>
      </c>
      <c r="M23" s="4" t="s">
        <v>8</v>
      </c>
      <c r="N23" s="4" t="s">
        <v>9</v>
      </c>
      <c r="O23" s="4" t="s">
        <v>10</v>
      </c>
      <c r="P23" s="4" t="s">
        <v>11</v>
      </c>
      <c r="Q23" s="5" t="s">
        <v>12</v>
      </c>
      <c r="R23" s="5" t="s">
        <v>13</v>
      </c>
      <c r="S23" s="5" t="s">
        <v>14</v>
      </c>
      <c r="T23" s="5" t="s">
        <v>15</v>
      </c>
      <c r="U23" s="5" t="s">
        <v>16</v>
      </c>
      <c r="V23" s="6" t="s">
        <v>17</v>
      </c>
    </row>
    <row r="24" spans="2:22" ht="15" customHeight="1">
      <c r="B24" s="98" t="s">
        <v>83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100"/>
    </row>
    <row r="25" spans="2:22" ht="15" customHeight="1">
      <c r="B25" s="96" t="s">
        <v>48</v>
      </c>
      <c r="C25" s="97"/>
      <c r="D25" s="29">
        <v>7416314</v>
      </c>
      <c r="E25" s="29">
        <v>7744414</v>
      </c>
      <c r="F25" s="29">
        <v>7668229</v>
      </c>
      <c r="G25" s="29">
        <v>37040092</v>
      </c>
      <c r="H25" s="29">
        <v>13331137</v>
      </c>
      <c r="I25" s="29">
        <v>10344036</v>
      </c>
      <c r="J25" s="29">
        <v>6957165</v>
      </c>
      <c r="K25" s="29">
        <v>6407754</v>
      </c>
      <c r="L25" s="29">
        <v>28861618</v>
      </c>
      <c r="M25" s="29">
        <v>7468801</v>
      </c>
      <c r="N25" s="29">
        <v>7161193</v>
      </c>
      <c r="O25" s="29">
        <v>6123506</v>
      </c>
      <c r="P25" s="29">
        <v>8108118</v>
      </c>
      <c r="Q25" s="29">
        <v>29228039</v>
      </c>
      <c r="R25" s="29">
        <v>5958827</v>
      </c>
      <c r="S25" s="29">
        <v>8831833</v>
      </c>
      <c r="T25" s="29">
        <v>6765883</v>
      </c>
      <c r="U25" s="29">
        <v>7671496</v>
      </c>
      <c r="V25" s="47">
        <v>27590403</v>
      </c>
    </row>
    <row r="26" spans="2:22" ht="15" customHeight="1">
      <c r="B26" s="96" t="s">
        <v>29</v>
      </c>
      <c r="C26" s="97"/>
      <c r="D26" s="29">
        <v>4196796</v>
      </c>
      <c r="E26" s="29">
        <v>4486048</v>
      </c>
      <c r="F26" s="29">
        <v>4995793</v>
      </c>
      <c r="G26" s="29">
        <v>17543609</v>
      </c>
      <c r="H26" s="29">
        <v>4723714</v>
      </c>
      <c r="I26" s="29">
        <v>4152412</v>
      </c>
      <c r="J26" s="29">
        <v>4421804</v>
      </c>
      <c r="K26" s="29">
        <v>4245679</v>
      </c>
      <c r="L26" s="29">
        <v>17810493</v>
      </c>
      <c r="M26" s="29">
        <v>4408499</v>
      </c>
      <c r="N26" s="29">
        <v>4107622</v>
      </c>
      <c r="O26" s="29">
        <v>4217278</v>
      </c>
      <c r="P26" s="29">
        <v>5077094</v>
      </c>
      <c r="Q26" s="29">
        <v>15925836</v>
      </c>
      <c r="R26" s="29">
        <v>4227363</v>
      </c>
      <c r="S26" s="29">
        <v>4102356</v>
      </c>
      <c r="T26" s="29">
        <v>3709796</v>
      </c>
      <c r="U26" s="29">
        <v>3886321</v>
      </c>
      <c r="V26" s="47">
        <v>15931711</v>
      </c>
    </row>
    <row r="27" spans="2:22" ht="15" customHeight="1">
      <c r="B27" s="96" t="s">
        <v>49</v>
      </c>
      <c r="C27" s="97"/>
      <c r="D27" s="29">
        <v>6764929</v>
      </c>
      <c r="E27" s="29">
        <v>6155626</v>
      </c>
      <c r="F27" s="29">
        <v>5147285</v>
      </c>
      <c r="G27" s="29">
        <v>16838901</v>
      </c>
      <c r="H27" s="29">
        <v>4873383</v>
      </c>
      <c r="I27" s="29">
        <v>5730185</v>
      </c>
      <c r="J27" s="29">
        <v>3965348</v>
      </c>
      <c r="K27" s="29">
        <v>2269985</v>
      </c>
      <c r="L27" s="29">
        <v>5617226</v>
      </c>
      <c r="M27" s="29">
        <v>2032825</v>
      </c>
      <c r="N27" s="29">
        <v>1754338</v>
      </c>
      <c r="O27" s="29">
        <v>1017533</v>
      </c>
      <c r="P27" s="29">
        <v>812530</v>
      </c>
      <c r="Q27" s="29">
        <v>1773230</v>
      </c>
      <c r="R27" s="29">
        <v>601402</v>
      </c>
      <c r="S27" s="29">
        <v>639963</v>
      </c>
      <c r="T27" s="29">
        <v>478890</v>
      </c>
      <c r="U27" s="29">
        <v>52975</v>
      </c>
      <c r="V27" s="47">
        <v>1</v>
      </c>
    </row>
    <row r="28" spans="2:22" ht="15" customHeight="1">
      <c r="B28" s="96" t="s">
        <v>50</v>
      </c>
      <c r="C28" s="97"/>
      <c r="D28" s="29">
        <v>4119377</v>
      </c>
      <c r="E28" s="29">
        <v>3847341</v>
      </c>
      <c r="F28" s="29">
        <v>4387717</v>
      </c>
      <c r="G28" s="29">
        <v>15203396</v>
      </c>
      <c r="H28" s="29">
        <v>4148413</v>
      </c>
      <c r="I28" s="29">
        <v>3696200</v>
      </c>
      <c r="J28" s="29">
        <v>3721876</v>
      </c>
      <c r="K28" s="29">
        <v>3636907</v>
      </c>
      <c r="L28" s="29">
        <v>14972797</v>
      </c>
      <c r="M28" s="29">
        <v>3688116</v>
      </c>
      <c r="N28" s="29">
        <v>1017533</v>
      </c>
      <c r="O28" s="29">
        <v>3450251</v>
      </c>
      <c r="P28" s="29">
        <v>4162163</v>
      </c>
      <c r="Q28" s="29">
        <v>12591515</v>
      </c>
      <c r="R28" s="29">
        <v>3537803</v>
      </c>
      <c r="S28" s="29">
        <v>3528303</v>
      </c>
      <c r="T28" s="29">
        <v>3010995</v>
      </c>
      <c r="U28" s="29">
        <v>2514414</v>
      </c>
      <c r="V28" s="47">
        <v>8748924</v>
      </c>
    </row>
    <row r="29" spans="2:22" ht="15" customHeight="1">
      <c r="B29" s="96" t="s">
        <v>51</v>
      </c>
      <c r="C29" s="97"/>
      <c r="D29" s="29">
        <v>826052</v>
      </c>
      <c r="E29" s="29">
        <v>866681</v>
      </c>
      <c r="F29" s="29">
        <v>879608</v>
      </c>
      <c r="G29" s="29">
        <v>4003342</v>
      </c>
      <c r="H29" s="29">
        <v>1014695</v>
      </c>
      <c r="I29" s="29">
        <v>971402</v>
      </c>
      <c r="J29" s="29">
        <v>944642</v>
      </c>
      <c r="K29" s="29">
        <v>1072603</v>
      </c>
      <c r="L29" s="29">
        <v>4403468</v>
      </c>
      <c r="M29" s="29">
        <v>1001815</v>
      </c>
      <c r="N29" s="29">
        <v>1008221</v>
      </c>
      <c r="O29" s="29">
        <v>1103319</v>
      </c>
      <c r="P29" s="29">
        <v>1290113</v>
      </c>
      <c r="Q29" s="29">
        <v>3811408</v>
      </c>
      <c r="R29" s="29">
        <v>967443</v>
      </c>
      <c r="S29" s="29">
        <v>997987</v>
      </c>
      <c r="T29" s="29">
        <v>910418</v>
      </c>
      <c r="U29" s="29">
        <v>935560</v>
      </c>
      <c r="V29" s="47">
        <v>3783911</v>
      </c>
    </row>
    <row r="30" spans="2:22" ht="15" customHeight="1">
      <c r="B30" s="96" t="s">
        <v>52</v>
      </c>
      <c r="C30" s="97"/>
      <c r="D30" s="29">
        <v>68278</v>
      </c>
      <c r="E30" s="29">
        <v>81635</v>
      </c>
      <c r="F30" s="29">
        <v>124587</v>
      </c>
      <c r="G30" s="29">
        <v>189813</v>
      </c>
      <c r="H30" s="29">
        <v>92147</v>
      </c>
      <c r="I30" s="29">
        <v>46322</v>
      </c>
      <c r="J30" s="29">
        <v>30910</v>
      </c>
      <c r="K30" s="29">
        <v>20434</v>
      </c>
      <c r="L30" s="29">
        <v>8603</v>
      </c>
      <c r="M30" s="29">
        <v>8603</v>
      </c>
      <c r="N30" s="29" t="s">
        <v>73</v>
      </c>
      <c r="O30" s="29" t="s">
        <v>73</v>
      </c>
      <c r="P30" s="29" t="s">
        <v>73</v>
      </c>
      <c r="Q30" s="29" t="s">
        <v>73</v>
      </c>
      <c r="R30" s="29" t="s">
        <v>73</v>
      </c>
      <c r="S30" s="29" t="s">
        <v>73</v>
      </c>
      <c r="T30" s="29" t="s">
        <v>73</v>
      </c>
      <c r="U30" s="29" t="s">
        <v>73</v>
      </c>
      <c r="V30" s="47" t="s">
        <v>73</v>
      </c>
    </row>
    <row r="31" spans="2:22" ht="15" customHeight="1">
      <c r="B31" s="96" t="s">
        <v>53</v>
      </c>
      <c r="C31" s="97"/>
      <c r="D31" s="29">
        <v>2161761</v>
      </c>
      <c r="E31" s="29">
        <v>2549178</v>
      </c>
      <c r="F31" s="29">
        <v>2694654</v>
      </c>
      <c r="G31" s="29">
        <v>7767745</v>
      </c>
      <c r="H31" s="29">
        <v>2822992</v>
      </c>
      <c r="I31" s="29">
        <v>2117852</v>
      </c>
      <c r="J31" s="29">
        <v>1626238</v>
      </c>
      <c r="K31" s="29">
        <v>1200663</v>
      </c>
      <c r="L31" s="29">
        <v>2936532</v>
      </c>
      <c r="M31" s="29">
        <v>768858</v>
      </c>
      <c r="N31" s="29">
        <v>797870</v>
      </c>
      <c r="O31" s="29">
        <v>622300</v>
      </c>
      <c r="P31" s="29">
        <v>747504</v>
      </c>
      <c r="Q31" s="29">
        <v>1220373</v>
      </c>
      <c r="R31" s="29">
        <v>325271</v>
      </c>
      <c r="S31" s="29">
        <v>375909</v>
      </c>
      <c r="T31" s="29">
        <v>446413</v>
      </c>
      <c r="U31" s="29">
        <v>72780</v>
      </c>
      <c r="V31" s="47">
        <v>142534</v>
      </c>
    </row>
    <row r="32" spans="2:22" ht="15" customHeight="1">
      <c r="B32" s="96" t="s">
        <v>54</v>
      </c>
      <c r="C32" s="97"/>
      <c r="D32" s="29">
        <v>33474</v>
      </c>
      <c r="E32" s="29">
        <v>32891</v>
      </c>
      <c r="F32" s="29">
        <v>42711</v>
      </c>
      <c r="G32" s="29">
        <v>538203</v>
      </c>
      <c r="H32" s="29">
        <v>74577</v>
      </c>
      <c r="I32" s="29">
        <v>140409</v>
      </c>
      <c r="J32" s="29">
        <v>170444</v>
      </c>
      <c r="K32" s="29">
        <v>152773</v>
      </c>
      <c r="L32" s="29" t="s">
        <v>73</v>
      </c>
      <c r="M32" s="29" t="s">
        <v>73</v>
      </c>
      <c r="N32" s="29" t="s">
        <v>73</v>
      </c>
      <c r="O32" s="29" t="s">
        <v>73</v>
      </c>
      <c r="P32" s="29" t="s">
        <v>73</v>
      </c>
      <c r="Q32" s="29" t="s">
        <v>73</v>
      </c>
      <c r="R32" s="29" t="s">
        <v>73</v>
      </c>
      <c r="S32" s="29" t="s">
        <v>73</v>
      </c>
      <c r="T32" s="29" t="s">
        <v>73</v>
      </c>
      <c r="U32" s="29" t="s">
        <v>73</v>
      </c>
      <c r="V32" s="47" t="s">
        <v>73</v>
      </c>
    </row>
    <row r="33" spans="2:22" ht="15" customHeight="1">
      <c r="B33" s="96" t="s">
        <v>55</v>
      </c>
      <c r="C33" s="97"/>
      <c r="D33" s="29">
        <v>152383</v>
      </c>
      <c r="E33" s="29">
        <v>109211</v>
      </c>
      <c r="F33" s="29">
        <v>133098</v>
      </c>
      <c r="G33" s="29">
        <v>370224</v>
      </c>
      <c r="H33" s="29">
        <v>114322</v>
      </c>
      <c r="I33" s="29">
        <v>102978</v>
      </c>
      <c r="J33" s="29">
        <v>66786</v>
      </c>
      <c r="K33" s="29">
        <v>86138</v>
      </c>
      <c r="L33" s="29">
        <v>124073</v>
      </c>
      <c r="M33" s="29">
        <v>32894</v>
      </c>
      <c r="N33" s="29">
        <v>31985</v>
      </c>
      <c r="O33" s="29">
        <v>35138</v>
      </c>
      <c r="P33" s="29">
        <v>24056</v>
      </c>
      <c r="Q33" s="29">
        <v>44781</v>
      </c>
      <c r="R33" s="29">
        <v>16206</v>
      </c>
      <c r="S33" s="29">
        <v>11121</v>
      </c>
      <c r="T33" s="29">
        <v>7893</v>
      </c>
      <c r="U33" s="29">
        <v>9561</v>
      </c>
      <c r="V33" s="47">
        <v>28624</v>
      </c>
    </row>
    <row r="34" spans="2:22" ht="15" customHeight="1">
      <c r="B34" s="96" t="s">
        <v>30</v>
      </c>
      <c r="C34" s="97"/>
      <c r="D34" s="29">
        <v>97589</v>
      </c>
      <c r="E34" s="29">
        <v>81966</v>
      </c>
      <c r="F34" s="29">
        <v>100838</v>
      </c>
      <c r="G34" s="29">
        <v>292950</v>
      </c>
      <c r="H34" s="29">
        <v>88038</v>
      </c>
      <c r="I34" s="29">
        <v>75419</v>
      </c>
      <c r="J34" s="29">
        <v>62439</v>
      </c>
      <c r="K34" s="29">
        <v>67054</v>
      </c>
      <c r="L34" s="29">
        <v>259928</v>
      </c>
      <c r="M34" s="29">
        <v>66972</v>
      </c>
      <c r="N34" s="29">
        <v>59350</v>
      </c>
      <c r="O34" s="29">
        <v>69309</v>
      </c>
      <c r="P34" s="29">
        <v>64297</v>
      </c>
      <c r="Q34" s="29">
        <v>181091</v>
      </c>
      <c r="R34" s="29">
        <v>51688</v>
      </c>
      <c r="S34" s="29">
        <v>32192</v>
      </c>
      <c r="T34" s="29">
        <v>43363</v>
      </c>
      <c r="U34" s="29">
        <v>53848</v>
      </c>
      <c r="V34" s="47">
        <v>239743</v>
      </c>
    </row>
    <row r="35" spans="2:22" ht="15" customHeight="1">
      <c r="B35" s="98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100"/>
    </row>
    <row r="36" spans="2:22" ht="15" customHeight="1">
      <c r="B36" s="96" t="s">
        <v>48</v>
      </c>
      <c r="C36" s="97"/>
      <c r="D36" s="30">
        <v>0.2028683494755468</v>
      </c>
      <c r="E36" s="30">
        <v>0.22438988467619722</v>
      </c>
      <c r="F36" s="30">
        <v>0.2276</v>
      </c>
      <c r="G36" s="38">
        <v>0.2554351517267448</v>
      </c>
      <c r="H36" s="38">
        <v>0.23586328701126946</v>
      </c>
      <c r="I36" s="38">
        <v>0.26116580941425743</v>
      </c>
      <c r="J36" s="38">
        <v>0.26651013337747759</v>
      </c>
      <c r="K36" s="38">
        <v>0.28134604875445279</v>
      </c>
      <c r="L36" s="38">
        <v>0.28470000000000001</v>
      </c>
      <c r="M36" s="38">
        <v>0.28115217688541083</v>
      </c>
      <c r="N36" s="38">
        <v>0.28721805721139665</v>
      </c>
      <c r="O36" s="38">
        <v>0.2808755499933267</v>
      </c>
      <c r="P36" s="38">
        <v>0.28860000000000002</v>
      </c>
      <c r="Q36" s="38">
        <v>0.28000000000000003</v>
      </c>
      <c r="R36" s="38">
        <v>0.28650865916445228</v>
      </c>
      <c r="S36" s="38">
        <v>0.28499999999999998</v>
      </c>
      <c r="T36" s="38">
        <v>0.28221090481753125</v>
      </c>
      <c r="U36" s="38">
        <v>0.26879864151182786</v>
      </c>
      <c r="V36" s="48">
        <v>0.26020675317294106</v>
      </c>
    </row>
    <row r="37" spans="2:22" ht="15" customHeight="1">
      <c r="B37" s="96" t="s">
        <v>29</v>
      </c>
      <c r="C37" s="97"/>
      <c r="D37" s="30">
        <v>0.28675881094472</v>
      </c>
      <c r="E37" s="30">
        <v>0.27578970284014709</v>
      </c>
      <c r="F37" s="30">
        <v>0.2717</v>
      </c>
      <c r="G37" s="38">
        <v>0.26369999999999999</v>
      </c>
      <c r="H37" s="38">
        <v>0.26588740189688004</v>
      </c>
      <c r="I37" s="38">
        <v>0.27810000000000001</v>
      </c>
      <c r="J37" s="38">
        <v>0.22900000000000001</v>
      </c>
      <c r="K37" s="38">
        <v>0.25190000000000001</v>
      </c>
      <c r="L37" s="38">
        <v>0.23</v>
      </c>
      <c r="M37" s="38">
        <v>0.22110526710785097</v>
      </c>
      <c r="N37" s="38">
        <v>0.253</v>
      </c>
      <c r="O37" s="38">
        <v>0.22700000000000001</v>
      </c>
      <c r="P37" s="38">
        <v>0.221</v>
      </c>
      <c r="Q37" s="38">
        <v>0.24</v>
      </c>
      <c r="R37" s="38">
        <v>0.23365193085344038</v>
      </c>
      <c r="S37" s="38">
        <v>0.24199999999999999</v>
      </c>
      <c r="T37" s="38">
        <v>0.23748161050356051</v>
      </c>
      <c r="U37" s="38">
        <v>0.23708001908057802</v>
      </c>
      <c r="V37" s="48">
        <v>0.24265856941051211</v>
      </c>
    </row>
    <row r="38" spans="2:22" ht="15" customHeight="1">
      <c r="B38" s="96" t="s">
        <v>49</v>
      </c>
      <c r="C38" s="97"/>
      <c r="D38" s="30">
        <v>1.0111631016401485E-2</v>
      </c>
      <c r="E38" s="30">
        <v>8.4958138585336709E-3</v>
      </c>
      <c r="F38" s="30">
        <v>5.5999999999999999E-3</v>
      </c>
      <c r="G38" s="38">
        <v>7.3000000000000001E-3</v>
      </c>
      <c r="H38" s="38">
        <v>6.915497813904486E-3</v>
      </c>
      <c r="I38" s="38">
        <v>8.6999999999999994E-3</v>
      </c>
      <c r="J38" s="38">
        <v>5.3E-3</v>
      </c>
      <c r="K38" s="38">
        <v>5.4000000000000003E-3</v>
      </c>
      <c r="L38" s="38">
        <v>5.0000000000000001E-3</v>
      </c>
      <c r="M38" s="38">
        <v>6.5447262993827311E-3</v>
      </c>
      <c r="N38" s="38">
        <v>5.7000000000000002E-3</v>
      </c>
      <c r="O38" s="38">
        <v>4.3E-3</v>
      </c>
      <c r="P38" s="38">
        <v>4.0000000000000001E-3</v>
      </c>
      <c r="Q38" s="38">
        <v>4.0000000000000001E-3</v>
      </c>
      <c r="R38" s="38">
        <v>3.8143734922665797E-3</v>
      </c>
      <c r="S38" s="38">
        <v>3.5100861902340971E-3</v>
      </c>
      <c r="T38" s="38">
        <v>2.1650360850957793E-3</v>
      </c>
      <c r="U38" s="38">
        <v>5.4331753965995851E-4</v>
      </c>
      <c r="V38" s="48">
        <v>0</v>
      </c>
    </row>
    <row r="39" spans="2:22" ht="15" customHeight="1">
      <c r="B39" s="96" t="s">
        <v>50</v>
      </c>
      <c r="C39" s="97"/>
      <c r="D39" s="30">
        <v>0.39665740571630181</v>
      </c>
      <c r="E39" s="30">
        <v>0.34096629334920503</v>
      </c>
      <c r="F39" s="30">
        <v>0.31659999999999999</v>
      </c>
      <c r="G39" s="38">
        <v>0.3352</v>
      </c>
      <c r="H39" s="38">
        <v>0.33614572709281387</v>
      </c>
      <c r="I39" s="38">
        <v>0.3523</v>
      </c>
      <c r="J39" s="38">
        <v>0.20499999999999999</v>
      </c>
      <c r="K39" s="38">
        <v>0.30599999999999999</v>
      </c>
      <c r="L39" s="38">
        <v>0.21</v>
      </c>
      <c r="M39" s="38">
        <v>0.25167916987396738</v>
      </c>
      <c r="N39" s="38">
        <v>0.21199999999999999</v>
      </c>
      <c r="O39" s="38">
        <v>0.184</v>
      </c>
      <c r="P39" s="38">
        <v>0.188</v>
      </c>
      <c r="Q39" s="38">
        <v>0.15</v>
      </c>
      <c r="R39" s="38">
        <v>0.19003367580810132</v>
      </c>
      <c r="S39" s="38">
        <v>0.14499999999999999</v>
      </c>
      <c r="T39" s="38">
        <v>0.13715748043549833</v>
      </c>
      <c r="U39" s="38">
        <v>0.13172226740238988</v>
      </c>
      <c r="V39" s="48">
        <v>9.916024925626718E-2</v>
      </c>
    </row>
    <row r="40" spans="2:22" ht="15" customHeight="1">
      <c r="B40" s="96" t="s">
        <v>51</v>
      </c>
      <c r="C40" s="97"/>
      <c r="D40" s="30">
        <v>1</v>
      </c>
      <c r="E40" s="30">
        <v>1</v>
      </c>
      <c r="F40" s="30">
        <v>1</v>
      </c>
      <c r="G40" s="30">
        <v>1</v>
      </c>
      <c r="H40" s="30">
        <v>1</v>
      </c>
      <c r="I40" s="30">
        <v>1</v>
      </c>
      <c r="J40" s="30">
        <v>1</v>
      </c>
      <c r="K40" s="30">
        <v>1</v>
      </c>
      <c r="L40" s="30">
        <v>1</v>
      </c>
      <c r="M40" s="30">
        <v>1</v>
      </c>
      <c r="N40" s="30">
        <v>1</v>
      </c>
      <c r="O40" s="30">
        <v>1</v>
      </c>
      <c r="P40" s="30">
        <v>1</v>
      </c>
      <c r="Q40" s="30">
        <v>1</v>
      </c>
      <c r="R40" s="30">
        <v>1</v>
      </c>
      <c r="S40" s="30">
        <v>1</v>
      </c>
      <c r="T40" s="30">
        <v>1</v>
      </c>
      <c r="U40" s="30">
        <v>1</v>
      </c>
      <c r="V40" s="49">
        <v>1</v>
      </c>
    </row>
    <row r="41" spans="2:22" ht="15" customHeight="1">
      <c r="B41" s="96" t="s">
        <v>52</v>
      </c>
      <c r="C41" s="97"/>
      <c r="D41" s="30">
        <v>1</v>
      </c>
      <c r="E41" s="30">
        <v>1</v>
      </c>
      <c r="F41" s="30">
        <v>1</v>
      </c>
      <c r="G41" s="30">
        <v>1</v>
      </c>
      <c r="H41" s="30">
        <v>1</v>
      </c>
      <c r="I41" s="30">
        <v>1</v>
      </c>
      <c r="J41" s="30">
        <v>1</v>
      </c>
      <c r="K41" s="30">
        <v>1</v>
      </c>
      <c r="L41" s="30">
        <v>1</v>
      </c>
      <c r="M41" s="30">
        <v>1</v>
      </c>
      <c r="N41" s="30">
        <v>1</v>
      </c>
      <c r="O41" s="30">
        <v>1</v>
      </c>
      <c r="P41" s="30">
        <v>1</v>
      </c>
      <c r="Q41" s="30">
        <v>1</v>
      </c>
      <c r="R41" s="30">
        <v>1</v>
      </c>
      <c r="S41" s="30">
        <v>1</v>
      </c>
      <c r="T41" s="30">
        <v>1</v>
      </c>
      <c r="U41" s="30">
        <v>1</v>
      </c>
      <c r="V41" s="49">
        <v>1</v>
      </c>
    </row>
    <row r="42" spans="2:22" ht="15" customHeight="1">
      <c r="B42" s="96" t="s">
        <v>53</v>
      </c>
      <c r="C42" s="97"/>
      <c r="D42" s="30">
        <v>8.3859501263210345E-2</v>
      </c>
      <c r="E42" s="30">
        <v>0.10160022937968244</v>
      </c>
      <c r="F42" s="30">
        <v>0.1116</v>
      </c>
      <c r="G42" s="38">
        <v>6.0999999999999999E-2</v>
      </c>
      <c r="H42" s="38">
        <v>7.0219035257866019E-2</v>
      </c>
      <c r="I42" s="38">
        <v>0.06</v>
      </c>
      <c r="J42" s="38">
        <v>5.7290901901610479E-2</v>
      </c>
      <c r="K42" s="38">
        <v>5.0200000000000002E-2</v>
      </c>
      <c r="L42" s="38">
        <v>3.2000000000000001E-2</v>
      </c>
      <c r="M42" s="38">
        <v>3.1333176624931375E-2</v>
      </c>
      <c r="N42" s="38">
        <v>3.4000000000000002E-2</v>
      </c>
      <c r="O42" s="38">
        <v>2.5999999999999999E-2</v>
      </c>
      <c r="P42" s="38">
        <v>3.2000000000000001E-2</v>
      </c>
      <c r="Q42" s="38">
        <v>1.2860179932347768E-2</v>
      </c>
      <c r="R42" s="38">
        <v>1.6384330368175076E-2</v>
      </c>
      <c r="S42" s="38">
        <v>1.1868033281601229E-2</v>
      </c>
      <c r="T42" s="38">
        <v>2.1606370210733632E-2</v>
      </c>
      <c r="U42" s="38">
        <v>3.1910189171563612E-3</v>
      </c>
      <c r="V42" s="48">
        <v>1.6997727531552103E-3</v>
      </c>
    </row>
    <row r="43" spans="2:22" ht="15" customHeight="1">
      <c r="B43" s="96" t="s">
        <v>54</v>
      </c>
      <c r="C43" s="97"/>
      <c r="D43" s="30">
        <v>4.3775405123347492E-4</v>
      </c>
      <c r="E43" s="30">
        <v>3.2195715523995478E-4</v>
      </c>
      <c r="F43" s="30">
        <v>4.0000000000000002E-4</v>
      </c>
      <c r="G43" s="38">
        <v>1E-3</v>
      </c>
      <c r="H43" s="38">
        <v>1E-3</v>
      </c>
      <c r="I43" s="38" t="s">
        <v>73</v>
      </c>
      <c r="J43" s="38" t="s">
        <v>73</v>
      </c>
      <c r="K43" s="38" t="s">
        <v>73</v>
      </c>
      <c r="L43" s="38" t="s">
        <v>73</v>
      </c>
      <c r="M43" s="38" t="s">
        <v>73</v>
      </c>
      <c r="N43" s="38" t="s">
        <v>73</v>
      </c>
      <c r="O43" s="38" t="s">
        <v>73</v>
      </c>
      <c r="P43" s="38" t="s">
        <v>73</v>
      </c>
      <c r="Q43" s="38" t="s">
        <v>73</v>
      </c>
      <c r="R43" s="38" t="s">
        <v>73</v>
      </c>
      <c r="S43" s="38" t="s">
        <v>73</v>
      </c>
      <c r="T43" s="38" t="s">
        <v>73</v>
      </c>
      <c r="U43" s="38" t="s">
        <v>73</v>
      </c>
      <c r="V43" s="48" t="s">
        <v>73</v>
      </c>
    </row>
    <row r="44" spans="2:22" ht="15" customHeight="1">
      <c r="B44" s="96" t="s">
        <v>31</v>
      </c>
      <c r="C44" s="97"/>
      <c r="D44" s="30">
        <v>0.93355888902314821</v>
      </c>
      <c r="E44" s="30">
        <v>0.93372284873535061</v>
      </c>
      <c r="F44" s="30">
        <v>0.96689999999999998</v>
      </c>
      <c r="G44" s="38">
        <v>0.96191413704591444</v>
      </c>
      <c r="H44" s="38">
        <v>0.95078055998440025</v>
      </c>
      <c r="I44" s="38">
        <v>0.96937192831648389</v>
      </c>
      <c r="J44" s="38">
        <v>0.96547835892098188</v>
      </c>
      <c r="K44" s="38">
        <v>0.95463864968802292</v>
      </c>
      <c r="L44" s="38" t="s">
        <v>73</v>
      </c>
      <c r="M44" s="38" t="s">
        <v>73</v>
      </c>
      <c r="N44" s="38" t="s">
        <v>73</v>
      </c>
      <c r="O44" s="38" t="s">
        <v>73</v>
      </c>
      <c r="P44" s="38" t="s">
        <v>73</v>
      </c>
      <c r="Q44" s="38" t="s">
        <v>73</v>
      </c>
      <c r="R44" s="38" t="s">
        <v>73</v>
      </c>
      <c r="S44" s="38" t="s">
        <v>73</v>
      </c>
      <c r="T44" s="38" t="s">
        <v>73</v>
      </c>
      <c r="U44" s="38" t="s">
        <v>73</v>
      </c>
      <c r="V44" s="48" t="s">
        <v>73</v>
      </c>
    </row>
    <row r="45" spans="2:22" ht="15" customHeight="1">
      <c r="B45" s="96" t="s">
        <v>30</v>
      </c>
      <c r="C45" s="97"/>
      <c r="D45" s="30">
        <v>0.12753714480626152</v>
      </c>
      <c r="E45" s="30">
        <v>0.13763690735047443</v>
      </c>
      <c r="F45" s="30">
        <v>0.14899999999999999</v>
      </c>
      <c r="G45" s="38">
        <v>0.10137185758161757</v>
      </c>
      <c r="H45" s="38">
        <v>0.10397934139050123</v>
      </c>
      <c r="I45" s="38">
        <v>0.10493545451762722</v>
      </c>
      <c r="J45" s="38">
        <v>0.1</v>
      </c>
      <c r="K45" s="38">
        <v>0.10375314877050956</v>
      </c>
      <c r="L45" s="38" t="s">
        <v>73</v>
      </c>
      <c r="M45" s="38" t="s">
        <v>73</v>
      </c>
      <c r="N45" s="38" t="s">
        <v>73</v>
      </c>
      <c r="O45" s="38" t="s">
        <v>73</v>
      </c>
      <c r="P45" s="38" t="s">
        <v>73</v>
      </c>
      <c r="Q45" s="38" t="s">
        <v>73</v>
      </c>
      <c r="R45" s="38" t="s">
        <v>73</v>
      </c>
      <c r="S45" s="38" t="s">
        <v>73</v>
      </c>
      <c r="T45" s="38" t="s">
        <v>73</v>
      </c>
      <c r="U45" s="38" t="s">
        <v>73</v>
      </c>
      <c r="V45" s="48" t="s">
        <v>73</v>
      </c>
    </row>
    <row r="46" spans="2:22" ht="15" customHeight="1">
      <c r="B46" s="98" t="s">
        <v>74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100"/>
    </row>
    <row r="47" spans="2:22" ht="15" customHeight="1">
      <c r="B47" s="127" t="s">
        <v>75</v>
      </c>
      <c r="C47" s="128"/>
      <c r="D47" s="29">
        <v>4852</v>
      </c>
      <c r="E47" s="29">
        <v>3980</v>
      </c>
      <c r="F47" s="29">
        <v>10780</v>
      </c>
      <c r="G47" s="29">
        <v>59546</v>
      </c>
      <c r="H47" s="29">
        <v>11082</v>
      </c>
      <c r="I47" s="29">
        <v>11649</v>
      </c>
      <c r="J47" s="29">
        <v>14272</v>
      </c>
      <c r="K47" s="29">
        <v>22543</v>
      </c>
      <c r="L47" s="29">
        <v>109319</v>
      </c>
      <c r="M47" s="29">
        <v>19915</v>
      </c>
      <c r="N47" s="29">
        <v>37039</v>
      </c>
      <c r="O47" s="29">
        <v>19336</v>
      </c>
      <c r="P47" s="29">
        <v>33029</v>
      </c>
      <c r="Q47" s="29">
        <v>86491</v>
      </c>
      <c r="R47" s="29">
        <v>13400</v>
      </c>
      <c r="S47" s="29">
        <v>24813</v>
      </c>
      <c r="T47" s="29">
        <v>21259</v>
      </c>
      <c r="U47" s="29">
        <v>27019</v>
      </c>
      <c r="V47" s="47">
        <v>72072</v>
      </c>
    </row>
    <row r="48" spans="2:22" ht="15" customHeight="1">
      <c r="B48" s="127" t="s">
        <v>85</v>
      </c>
      <c r="C48" s="128"/>
      <c r="D48" s="29">
        <v>152383</v>
      </c>
      <c r="E48" s="29">
        <v>109211</v>
      </c>
      <c r="F48" s="29">
        <v>133098</v>
      </c>
      <c r="G48" s="29">
        <v>370240</v>
      </c>
      <c r="H48" s="29">
        <v>114338</v>
      </c>
      <c r="I48" s="29">
        <v>102978</v>
      </c>
      <c r="J48" s="29">
        <v>66786</v>
      </c>
      <c r="K48" s="29">
        <v>86138</v>
      </c>
      <c r="L48" s="29">
        <v>124193</v>
      </c>
      <c r="M48" s="29">
        <v>32894</v>
      </c>
      <c r="N48" s="29">
        <v>32015</v>
      </c>
      <c r="O48" s="29">
        <v>35138</v>
      </c>
      <c r="P48" s="29">
        <v>24146</v>
      </c>
      <c r="Q48" s="29">
        <v>44781</v>
      </c>
      <c r="R48" s="29">
        <v>16206</v>
      </c>
      <c r="S48" s="29">
        <v>11121</v>
      </c>
      <c r="T48" s="29">
        <v>7893</v>
      </c>
      <c r="U48" s="29">
        <v>9561</v>
      </c>
      <c r="V48" s="47">
        <v>24133</v>
      </c>
    </row>
    <row r="49" spans="2:22" ht="15" customHeight="1">
      <c r="B49" s="127" t="s">
        <v>97</v>
      </c>
      <c r="C49" s="128"/>
      <c r="D49" s="29">
        <v>766</v>
      </c>
      <c r="E49" s="29">
        <f>795+590</f>
        <v>1385</v>
      </c>
      <c r="F49" s="29">
        <v>1040</v>
      </c>
      <c r="G49" s="29">
        <v>2575</v>
      </c>
      <c r="H49" s="29">
        <v>640</v>
      </c>
      <c r="I49" s="29">
        <v>325</v>
      </c>
      <c r="J49" s="29">
        <v>605</v>
      </c>
      <c r="K49" s="29">
        <v>1005</v>
      </c>
      <c r="L49" s="29">
        <v>3855</v>
      </c>
      <c r="M49" s="29">
        <v>1690</v>
      </c>
      <c r="N49" s="29">
        <v>605</v>
      </c>
      <c r="O49" s="29">
        <v>630</v>
      </c>
      <c r="P49" s="29">
        <v>930</v>
      </c>
      <c r="Q49" s="29">
        <v>1130</v>
      </c>
      <c r="R49" s="29">
        <v>930</v>
      </c>
      <c r="S49" s="29">
        <v>155</v>
      </c>
      <c r="T49" s="29">
        <v>45</v>
      </c>
      <c r="U49" s="29" t="s">
        <v>82</v>
      </c>
      <c r="V49" s="47" t="s">
        <v>82</v>
      </c>
    </row>
    <row r="50" spans="2:22" ht="15" customHeight="1">
      <c r="B50" s="127" t="s">
        <v>77</v>
      </c>
      <c r="C50" s="128"/>
      <c r="D50" s="29">
        <v>5064</v>
      </c>
      <c r="E50" s="29">
        <v>1306</v>
      </c>
      <c r="F50" s="29">
        <v>989</v>
      </c>
      <c r="G50" s="29">
        <v>12019</v>
      </c>
      <c r="H50" s="29">
        <v>1681</v>
      </c>
      <c r="I50" s="29">
        <v>1996</v>
      </c>
      <c r="J50" s="29">
        <v>3676</v>
      </c>
      <c r="K50" s="29">
        <v>4666</v>
      </c>
      <c r="L50" s="29">
        <v>9823</v>
      </c>
      <c r="M50" s="29">
        <v>4885</v>
      </c>
      <c r="N50" s="29">
        <v>2305</v>
      </c>
      <c r="O50" s="29">
        <v>1181</v>
      </c>
      <c r="P50" s="29">
        <v>1452</v>
      </c>
      <c r="Q50" s="29">
        <v>30690</v>
      </c>
      <c r="R50" s="29">
        <v>1286</v>
      </c>
      <c r="S50" s="29">
        <v>6118</v>
      </c>
      <c r="T50" s="29">
        <v>11676</v>
      </c>
      <c r="U50" s="29">
        <v>11610</v>
      </c>
      <c r="V50" s="47">
        <v>28624</v>
      </c>
    </row>
    <row r="51" spans="2:22" ht="15" customHeight="1">
      <c r="B51" s="127" t="s">
        <v>78</v>
      </c>
      <c r="C51" s="128"/>
      <c r="D51" s="29">
        <v>580</v>
      </c>
      <c r="E51" s="29">
        <v>420</v>
      </c>
      <c r="F51" s="29">
        <v>615</v>
      </c>
      <c r="G51" s="29">
        <v>2528</v>
      </c>
      <c r="H51" s="29">
        <v>845</v>
      </c>
      <c r="I51" s="29">
        <v>868</v>
      </c>
      <c r="J51" s="29">
        <v>505</v>
      </c>
      <c r="K51" s="29">
        <v>310</v>
      </c>
      <c r="L51" s="29">
        <v>1647</v>
      </c>
      <c r="M51" s="29">
        <v>212</v>
      </c>
      <c r="N51" s="29">
        <v>430</v>
      </c>
      <c r="O51" s="29">
        <v>600</v>
      </c>
      <c r="P51" s="29">
        <v>405</v>
      </c>
      <c r="Q51" s="29">
        <v>1745</v>
      </c>
      <c r="R51" s="29">
        <v>615</v>
      </c>
      <c r="S51" s="29">
        <v>735</v>
      </c>
      <c r="T51" s="29">
        <v>395</v>
      </c>
      <c r="U51" s="29">
        <v>0</v>
      </c>
      <c r="V51" s="47">
        <v>0</v>
      </c>
    </row>
    <row r="52" spans="2:22" ht="15" customHeight="1">
      <c r="B52" s="93" t="s">
        <v>99</v>
      </c>
      <c r="C52" s="94"/>
      <c r="D52" s="29">
        <v>1557</v>
      </c>
      <c r="E52" s="95">
        <v>0</v>
      </c>
      <c r="F52" s="95">
        <v>0</v>
      </c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47">
        <v>0</v>
      </c>
    </row>
    <row r="53" spans="2:22" ht="15" customHeight="1">
      <c r="B53" s="98" t="s">
        <v>79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100"/>
    </row>
    <row r="54" spans="2:22" ht="15" customHeight="1">
      <c r="B54" s="127" t="s">
        <v>76</v>
      </c>
      <c r="C54" s="128"/>
      <c r="D54" s="29">
        <v>26857</v>
      </c>
      <c r="E54" s="29">
        <v>17934</v>
      </c>
      <c r="F54" s="29">
        <v>21886</v>
      </c>
      <c r="G54" s="29">
        <v>26896</v>
      </c>
      <c r="H54" s="29">
        <v>19052</v>
      </c>
      <c r="I54" s="29">
        <v>6328</v>
      </c>
      <c r="J54" s="29">
        <v>856</v>
      </c>
      <c r="K54" s="29">
        <v>660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47">
        <v>0</v>
      </c>
    </row>
    <row r="55" spans="2:22" ht="15" customHeight="1">
      <c r="B55" s="127" t="s">
        <v>75</v>
      </c>
      <c r="C55" s="128"/>
      <c r="D55" s="29">
        <v>1050</v>
      </c>
      <c r="E55" s="29">
        <v>30</v>
      </c>
      <c r="F55" s="29">
        <v>20</v>
      </c>
      <c r="G55" s="29">
        <v>5655</v>
      </c>
      <c r="H55" s="29">
        <v>810</v>
      </c>
      <c r="I55" s="29">
        <v>1125</v>
      </c>
      <c r="J55" s="29">
        <v>1860</v>
      </c>
      <c r="K55" s="29">
        <v>1860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47">
        <v>0</v>
      </c>
    </row>
    <row r="56" spans="2:22" ht="15" customHeight="1">
      <c r="B56" s="127" t="s">
        <v>80</v>
      </c>
      <c r="C56" s="128"/>
      <c r="D56" s="29">
        <f>SUM(D47:D55)</f>
        <v>193109</v>
      </c>
      <c r="E56" s="29">
        <f>SUM(E47:E55)</f>
        <v>134266</v>
      </c>
      <c r="F56" s="29">
        <f>SUM(F47:F55)</f>
        <v>168428</v>
      </c>
      <c r="G56" s="29">
        <f t="shared" ref="G56:V56" si="0">SUM(G47:G55)</f>
        <v>479459</v>
      </c>
      <c r="H56" s="29">
        <f t="shared" si="0"/>
        <v>148448</v>
      </c>
      <c r="I56" s="29">
        <f t="shared" si="0"/>
        <v>125269</v>
      </c>
      <c r="J56" s="29">
        <f t="shared" si="0"/>
        <v>88560</v>
      </c>
      <c r="K56" s="29">
        <f t="shared" si="0"/>
        <v>117182</v>
      </c>
      <c r="L56" s="29">
        <f t="shared" si="0"/>
        <v>248837</v>
      </c>
      <c r="M56" s="29">
        <f t="shared" si="0"/>
        <v>59596</v>
      </c>
      <c r="N56" s="29">
        <f t="shared" si="0"/>
        <v>72394</v>
      </c>
      <c r="O56" s="29">
        <f t="shared" si="0"/>
        <v>56885</v>
      </c>
      <c r="P56" s="29">
        <f t="shared" si="0"/>
        <v>59962</v>
      </c>
      <c r="Q56" s="29">
        <f t="shared" si="0"/>
        <v>164837</v>
      </c>
      <c r="R56" s="29">
        <f t="shared" si="0"/>
        <v>32437</v>
      </c>
      <c r="S56" s="29">
        <f t="shared" si="0"/>
        <v>42942</v>
      </c>
      <c r="T56" s="29">
        <f t="shared" si="0"/>
        <v>41268</v>
      </c>
      <c r="U56" s="29">
        <f t="shared" si="0"/>
        <v>48190</v>
      </c>
      <c r="V56" s="47">
        <f t="shared" si="0"/>
        <v>124829</v>
      </c>
    </row>
    <row r="57" spans="2:22" ht="15" customHeight="1">
      <c r="B57" s="137" t="s">
        <v>81</v>
      </c>
      <c r="C57" s="138"/>
      <c r="D57" s="39">
        <v>17730</v>
      </c>
      <c r="E57" s="39">
        <v>12083</v>
      </c>
      <c r="F57" s="39">
        <v>19244</v>
      </c>
      <c r="G57" s="39">
        <v>81823</v>
      </c>
      <c r="H57" s="39">
        <v>19943</v>
      </c>
      <c r="I57" s="39">
        <v>18073</v>
      </c>
      <c r="J57" s="39">
        <v>18073</v>
      </c>
      <c r="K57" s="39">
        <v>25734</v>
      </c>
      <c r="L57" s="39">
        <v>162989</v>
      </c>
      <c r="M57" s="39">
        <v>59961</v>
      </c>
      <c r="N57" s="39">
        <v>26937</v>
      </c>
      <c r="O57" s="39">
        <v>17155</v>
      </c>
      <c r="P57" s="39">
        <v>58936</v>
      </c>
      <c r="Q57" s="39">
        <v>110024</v>
      </c>
      <c r="R57" s="39">
        <v>63039</v>
      </c>
      <c r="S57" s="39">
        <v>42225</v>
      </c>
      <c r="T57" s="39">
        <v>4760</v>
      </c>
      <c r="U57" s="39" t="s">
        <v>73</v>
      </c>
      <c r="V57" s="50" t="s">
        <v>73</v>
      </c>
    </row>
    <row r="58" spans="2:22" ht="15" customHeight="1">
      <c r="B58" s="96" t="s">
        <v>100</v>
      </c>
      <c r="C58" s="97"/>
      <c r="D58" s="29">
        <v>36996</v>
      </c>
      <c r="E58" s="39">
        <v>0</v>
      </c>
      <c r="F58" s="39">
        <v>0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50"/>
    </row>
    <row r="59" spans="2:22" ht="15" customHeight="1">
      <c r="B59" s="133" t="s">
        <v>56</v>
      </c>
      <c r="C59" s="145"/>
      <c r="D59" s="29">
        <f>D60-D25-D26-D27-D28-D29-D30-D31-D32-D34-D47-D48-D49-D50-D51-D54-D55-D52-D58</f>
        <v>422270</v>
      </c>
      <c r="E59" s="29">
        <f t="shared" ref="E59:F59" si="1">E60-E25-E26-E27-E28-E29-E30-E31-E32-E34-E47-E48-E49-E50-E51-E54-E55-E52-E58</f>
        <v>308489</v>
      </c>
      <c r="F59" s="29">
        <f t="shared" si="1"/>
        <v>232340</v>
      </c>
      <c r="G59" s="29">
        <v>1215939</v>
      </c>
      <c r="H59" s="29">
        <v>313703</v>
      </c>
      <c r="I59" s="29">
        <v>315809</v>
      </c>
      <c r="J59" s="29">
        <v>286312</v>
      </c>
      <c r="K59" s="29">
        <v>300115</v>
      </c>
      <c r="L59" s="29">
        <v>1120448</v>
      </c>
      <c r="M59" s="29">
        <v>313795</v>
      </c>
      <c r="N59" s="29">
        <v>2984086</v>
      </c>
      <c r="O59" s="29">
        <v>240426</v>
      </c>
      <c r="P59" s="29">
        <v>236875</v>
      </c>
      <c r="Q59" s="29">
        <v>1000654</v>
      </c>
      <c r="R59" s="29">
        <v>238959</v>
      </c>
      <c r="S59" s="29">
        <v>294106</v>
      </c>
      <c r="T59" s="29">
        <v>201761</v>
      </c>
      <c r="U59" s="29">
        <v>265828</v>
      </c>
      <c r="V59" s="47">
        <v>655285</v>
      </c>
    </row>
    <row r="60" spans="2:22" ht="15" customHeight="1">
      <c r="B60" s="133" t="s">
        <v>84</v>
      </c>
      <c r="C60" s="134"/>
      <c r="D60" s="74">
        <v>26336945</v>
      </c>
      <c r="E60" s="74">
        <v>26288535</v>
      </c>
      <c r="F60" s="74">
        <v>26442190</v>
      </c>
      <c r="G60" s="75">
        <v>101113449</v>
      </c>
      <c r="H60" s="75">
        <v>31631247</v>
      </c>
      <c r="I60" s="75">
        <v>27715315</v>
      </c>
      <c r="J60" s="75">
        <v>22275738</v>
      </c>
      <c r="K60" s="75">
        <v>19491149</v>
      </c>
      <c r="L60" s="76">
        <v>76239950</v>
      </c>
      <c r="M60" s="76">
        <v>19817880</v>
      </c>
      <c r="N60" s="76">
        <v>18962607</v>
      </c>
      <c r="O60" s="76">
        <v>16900807</v>
      </c>
      <c r="P60" s="76">
        <v>20558656</v>
      </c>
      <c r="Q60" s="77">
        <v>65896983</v>
      </c>
      <c r="R60" s="76">
        <v>15941193</v>
      </c>
      <c r="S60" s="76">
        <v>18845591</v>
      </c>
      <c r="T60" s="76">
        <v>15608787</v>
      </c>
      <c r="U60" s="76">
        <v>15501412</v>
      </c>
      <c r="V60" s="78">
        <v>57217341</v>
      </c>
    </row>
    <row r="61" spans="2:22" ht="15" customHeight="1">
      <c r="B61" s="105" t="s">
        <v>90</v>
      </c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7"/>
    </row>
    <row r="62" spans="2:22" ht="15" customHeight="1">
      <c r="B62" s="121" t="s">
        <v>88</v>
      </c>
      <c r="C62" s="122"/>
      <c r="D62" s="65">
        <v>45</v>
      </c>
      <c r="E62" s="65">
        <v>45</v>
      </c>
      <c r="F62" s="65">
        <v>44</v>
      </c>
      <c r="G62" s="66">
        <v>44</v>
      </c>
      <c r="H62" s="66">
        <v>44</v>
      </c>
      <c r="I62" s="66">
        <v>43</v>
      </c>
      <c r="J62" s="66">
        <v>42</v>
      </c>
      <c r="K62" s="66">
        <v>41</v>
      </c>
      <c r="L62" s="66">
        <v>41</v>
      </c>
      <c r="M62" s="66">
        <v>41</v>
      </c>
      <c r="N62" s="66">
        <v>37</v>
      </c>
      <c r="O62" s="66">
        <v>38</v>
      </c>
      <c r="P62" s="66">
        <v>37</v>
      </c>
      <c r="Q62" s="66">
        <v>34</v>
      </c>
      <c r="R62" s="66">
        <v>34</v>
      </c>
      <c r="S62" s="66">
        <v>32</v>
      </c>
      <c r="T62" s="66">
        <v>30</v>
      </c>
      <c r="U62" s="66">
        <v>30</v>
      </c>
      <c r="V62" s="79">
        <v>30</v>
      </c>
    </row>
    <row r="63" spans="2:22" ht="15" customHeight="1">
      <c r="B63" s="119" t="s">
        <v>91</v>
      </c>
      <c r="C63" s="120"/>
      <c r="D63" s="67">
        <v>37</v>
      </c>
      <c r="E63" s="67">
        <v>37</v>
      </c>
      <c r="F63" s="67">
        <v>37</v>
      </c>
      <c r="G63" s="68">
        <v>37</v>
      </c>
      <c r="H63" s="68">
        <v>37</v>
      </c>
      <c r="I63" s="68">
        <v>35</v>
      </c>
      <c r="J63" s="68">
        <v>34</v>
      </c>
      <c r="K63" s="68">
        <v>34</v>
      </c>
      <c r="L63" s="68">
        <v>34</v>
      </c>
      <c r="M63" s="68">
        <v>34</v>
      </c>
      <c r="N63" s="68">
        <v>34</v>
      </c>
      <c r="O63" s="68">
        <v>37</v>
      </c>
      <c r="P63" s="68">
        <v>37</v>
      </c>
      <c r="Q63" s="68">
        <v>37</v>
      </c>
      <c r="R63" s="68">
        <v>37</v>
      </c>
      <c r="S63" s="68">
        <v>36</v>
      </c>
      <c r="T63" s="68">
        <v>34</v>
      </c>
      <c r="U63" s="68">
        <v>26</v>
      </c>
      <c r="V63" s="80">
        <v>26</v>
      </c>
    </row>
    <row r="64" spans="2:22" ht="15" customHeight="1">
      <c r="B64" s="69"/>
      <c r="C64" s="69"/>
      <c r="D64" s="69"/>
      <c r="E64" s="69"/>
      <c r="F64" s="70"/>
      <c r="G64" s="71"/>
      <c r="H64" s="71"/>
      <c r="I64" s="71"/>
      <c r="J64" s="71"/>
      <c r="K64" s="71"/>
      <c r="L64" s="72"/>
      <c r="M64" s="72"/>
      <c r="N64" s="72"/>
      <c r="O64" s="72"/>
      <c r="P64" s="72"/>
      <c r="Q64" s="73"/>
      <c r="R64" s="72"/>
      <c r="S64" s="72"/>
      <c r="T64" s="72"/>
      <c r="U64" s="72"/>
      <c r="V64" s="73"/>
    </row>
    <row r="65" spans="1:23" ht="15" customHeight="1">
      <c r="B65" s="129" t="s">
        <v>32</v>
      </c>
      <c r="C65" s="130"/>
      <c r="D65" s="91"/>
      <c r="E65" s="91"/>
      <c r="F65" s="83"/>
      <c r="G65" s="83"/>
      <c r="H65" s="83"/>
      <c r="I65" s="83"/>
      <c r="J65" s="83"/>
      <c r="K65" s="83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5"/>
      <c r="W65" s="2"/>
    </row>
    <row r="66" spans="1:23" ht="15" customHeight="1">
      <c r="B66" s="131"/>
      <c r="C66" s="132"/>
      <c r="D66" s="4" t="s">
        <v>98</v>
      </c>
      <c r="E66" s="4" t="s">
        <v>96</v>
      </c>
      <c r="F66" s="4" t="s">
        <v>1</v>
      </c>
      <c r="G66" s="3" t="s">
        <v>2</v>
      </c>
      <c r="H66" s="3" t="s">
        <v>3</v>
      </c>
      <c r="I66" s="3" t="s">
        <v>4</v>
      </c>
      <c r="J66" s="3" t="s">
        <v>5</v>
      </c>
      <c r="K66" s="3" t="s">
        <v>6</v>
      </c>
      <c r="L66" s="3" t="s">
        <v>7</v>
      </c>
      <c r="M66" s="3" t="s">
        <v>8</v>
      </c>
      <c r="N66" s="3" t="s">
        <v>9</v>
      </c>
      <c r="O66" s="3" t="s">
        <v>10</v>
      </c>
      <c r="P66" s="3" t="s">
        <v>11</v>
      </c>
      <c r="Q66" s="7" t="s">
        <v>12</v>
      </c>
      <c r="R66" s="7" t="s">
        <v>13</v>
      </c>
      <c r="S66" s="7" t="s">
        <v>14</v>
      </c>
      <c r="T66" s="7" t="s">
        <v>15</v>
      </c>
      <c r="U66" s="7" t="s">
        <v>16</v>
      </c>
      <c r="V66" s="8" t="s">
        <v>17</v>
      </c>
      <c r="W66" s="2"/>
    </row>
    <row r="67" spans="1:23" ht="15" customHeight="1">
      <c r="B67" s="98" t="s">
        <v>33</v>
      </c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100"/>
    </row>
    <row r="68" spans="1:23" ht="15" customHeight="1">
      <c r="B68" s="123" t="s">
        <v>34</v>
      </c>
      <c r="C68" s="124"/>
      <c r="D68" s="31">
        <v>767</v>
      </c>
      <c r="E68" s="31">
        <v>776</v>
      </c>
      <c r="F68" s="31">
        <v>782</v>
      </c>
      <c r="G68" s="9">
        <v>774</v>
      </c>
      <c r="H68" s="9">
        <v>774</v>
      </c>
      <c r="I68" s="9">
        <v>772</v>
      </c>
      <c r="J68" s="9">
        <v>776</v>
      </c>
      <c r="K68" s="9">
        <v>774</v>
      </c>
      <c r="L68" s="9">
        <v>769</v>
      </c>
      <c r="M68" s="9">
        <v>769</v>
      </c>
      <c r="N68" s="9">
        <v>768</v>
      </c>
      <c r="O68" s="9">
        <v>773</v>
      </c>
      <c r="P68" s="9">
        <v>772</v>
      </c>
      <c r="Q68" s="9">
        <v>776</v>
      </c>
      <c r="R68" s="9">
        <v>776</v>
      </c>
      <c r="S68" s="9">
        <v>785</v>
      </c>
      <c r="T68" s="9">
        <v>782</v>
      </c>
      <c r="U68" s="9">
        <v>779</v>
      </c>
      <c r="V68" s="32">
        <v>783</v>
      </c>
    </row>
    <row r="69" spans="1:23" ht="15" customHeight="1">
      <c r="B69" s="123" t="s">
        <v>35</v>
      </c>
      <c r="C69" s="124"/>
      <c r="D69" s="31">
        <v>1629</v>
      </c>
      <c r="E69" s="31">
        <v>1552</v>
      </c>
      <c r="F69" s="31">
        <v>1524</v>
      </c>
      <c r="G69" s="9">
        <v>1459</v>
      </c>
      <c r="H69" s="9">
        <v>1459</v>
      </c>
      <c r="I69" s="9">
        <v>1370</v>
      </c>
      <c r="J69" s="9">
        <v>1317</v>
      </c>
      <c r="K69" s="9">
        <v>1265</v>
      </c>
      <c r="L69" s="9">
        <v>1227</v>
      </c>
      <c r="M69" s="9">
        <v>1227</v>
      </c>
      <c r="N69" s="9">
        <v>1190</v>
      </c>
      <c r="O69" s="9">
        <v>1134</v>
      </c>
      <c r="P69" s="9">
        <v>1148</v>
      </c>
      <c r="Q69" s="9">
        <v>1114</v>
      </c>
      <c r="R69" s="9">
        <v>1114</v>
      </c>
      <c r="S69" s="9">
        <v>1098</v>
      </c>
      <c r="T69" s="9">
        <v>1067</v>
      </c>
      <c r="U69" s="9">
        <v>1035</v>
      </c>
      <c r="V69" s="32">
        <v>1028</v>
      </c>
    </row>
    <row r="70" spans="1:23" ht="15" customHeight="1">
      <c r="B70" s="123" t="s">
        <v>36</v>
      </c>
      <c r="C70" s="124"/>
      <c r="D70" s="31">
        <v>89</v>
      </c>
      <c r="E70" s="31">
        <v>89</v>
      </c>
      <c r="F70" s="31">
        <v>90</v>
      </c>
      <c r="G70" s="9">
        <v>89</v>
      </c>
      <c r="H70" s="9">
        <v>89</v>
      </c>
      <c r="I70" s="9">
        <v>92</v>
      </c>
      <c r="J70" s="9">
        <v>92</v>
      </c>
      <c r="K70" s="9">
        <v>93</v>
      </c>
      <c r="L70" s="9">
        <v>94</v>
      </c>
      <c r="M70" s="9">
        <v>94</v>
      </c>
      <c r="N70" s="9">
        <v>94</v>
      </c>
      <c r="O70" s="9">
        <v>91</v>
      </c>
      <c r="P70" s="9">
        <v>85</v>
      </c>
      <c r="Q70" s="9">
        <v>85</v>
      </c>
      <c r="R70" s="9">
        <v>84</v>
      </c>
      <c r="S70" s="9">
        <v>81</v>
      </c>
      <c r="T70" s="9">
        <v>76</v>
      </c>
      <c r="U70" s="9">
        <v>75</v>
      </c>
      <c r="V70" s="32">
        <v>73</v>
      </c>
    </row>
    <row r="71" spans="1:23" ht="15" customHeight="1">
      <c r="B71" s="123" t="s">
        <v>25</v>
      </c>
      <c r="C71" s="124"/>
      <c r="D71" s="31">
        <v>46</v>
      </c>
      <c r="E71" s="31">
        <v>45</v>
      </c>
      <c r="F71" s="31">
        <v>41</v>
      </c>
      <c r="G71" s="9">
        <v>42</v>
      </c>
      <c r="H71" s="9">
        <v>42</v>
      </c>
      <c r="I71" s="9">
        <v>43</v>
      </c>
      <c r="J71" s="9">
        <v>48</v>
      </c>
      <c r="K71" s="9">
        <v>58</v>
      </c>
      <c r="L71" s="9">
        <v>56</v>
      </c>
      <c r="M71" s="9">
        <v>56</v>
      </c>
      <c r="N71" s="9">
        <v>59</v>
      </c>
      <c r="O71" s="9">
        <v>62</v>
      </c>
      <c r="P71" s="9">
        <v>66</v>
      </c>
      <c r="Q71" s="9">
        <v>72</v>
      </c>
      <c r="R71" s="9">
        <v>72</v>
      </c>
      <c r="S71" s="9">
        <v>79</v>
      </c>
      <c r="T71" s="9">
        <v>74</v>
      </c>
      <c r="U71" s="9">
        <v>82</v>
      </c>
      <c r="V71" s="32">
        <v>80</v>
      </c>
    </row>
    <row r="72" spans="1:23" ht="15" customHeight="1">
      <c r="B72" s="123" t="s">
        <v>37</v>
      </c>
      <c r="C72" s="124"/>
      <c r="D72" s="31">
        <v>270</v>
      </c>
      <c r="E72" s="31">
        <v>313</v>
      </c>
      <c r="F72" s="31">
        <v>270</v>
      </c>
      <c r="G72" s="9">
        <v>229</v>
      </c>
      <c r="H72" s="9">
        <v>229</v>
      </c>
      <c r="I72" s="9">
        <v>238</v>
      </c>
      <c r="J72" s="9">
        <v>264</v>
      </c>
      <c r="K72" s="9">
        <v>262</v>
      </c>
      <c r="L72" s="9">
        <v>268</v>
      </c>
      <c r="M72" s="9">
        <v>268</v>
      </c>
      <c r="N72" s="9">
        <v>241</v>
      </c>
      <c r="O72" s="9">
        <v>246</v>
      </c>
      <c r="P72" s="9">
        <v>286</v>
      </c>
      <c r="Q72" s="9">
        <v>318</v>
      </c>
      <c r="R72" s="9">
        <v>318</v>
      </c>
      <c r="S72" s="9">
        <v>322</v>
      </c>
      <c r="T72" s="9">
        <v>312</v>
      </c>
      <c r="U72" s="9">
        <v>234</v>
      </c>
      <c r="V72" s="32">
        <v>233</v>
      </c>
    </row>
    <row r="73" spans="1:23" ht="15" customHeight="1">
      <c r="B73" s="151" t="s">
        <v>69</v>
      </c>
      <c r="C73" s="152"/>
      <c r="D73" s="9">
        <v>959.13599999999997</v>
      </c>
      <c r="E73" s="9">
        <v>939.89599999999996</v>
      </c>
      <c r="F73" s="9">
        <v>961.24400593070402</v>
      </c>
      <c r="G73" s="9">
        <v>953.79454028180294</v>
      </c>
      <c r="H73" s="9">
        <v>953.79454028180294</v>
      </c>
      <c r="I73" s="9">
        <v>992.88925246951499</v>
      </c>
      <c r="J73" s="9">
        <v>934.542727221615</v>
      </c>
      <c r="K73" s="9">
        <v>901.91952261024005</v>
      </c>
      <c r="L73" s="9">
        <v>841.95850662369287</v>
      </c>
      <c r="M73" s="9">
        <v>841.95850662369287</v>
      </c>
      <c r="N73" s="9">
        <v>870.88510720025101</v>
      </c>
      <c r="O73" s="9">
        <v>775.79994854983011</v>
      </c>
      <c r="P73" s="9">
        <v>774.39933009023298</v>
      </c>
      <c r="Q73" s="9">
        <v>892.8222648624951</v>
      </c>
      <c r="R73" s="9">
        <v>892.8222648624951</v>
      </c>
      <c r="S73" s="9">
        <v>888.72811212828196</v>
      </c>
      <c r="T73" s="9">
        <v>901.95443792256719</v>
      </c>
      <c r="U73" s="9">
        <v>855.71860973228991</v>
      </c>
      <c r="V73" s="32">
        <v>781.004702389714</v>
      </c>
    </row>
    <row r="74" spans="1:23" ht="15" customHeight="1">
      <c r="B74" s="153" t="s">
        <v>66</v>
      </c>
      <c r="C74" s="154"/>
      <c r="D74" s="81">
        <v>518.19742689732504</v>
      </c>
      <c r="E74" s="81">
        <v>521.75463544617094</v>
      </c>
      <c r="F74" s="81">
        <v>531.48372200749293</v>
      </c>
      <c r="G74" s="81">
        <v>517</v>
      </c>
      <c r="H74" s="81">
        <v>517</v>
      </c>
      <c r="I74" s="81">
        <v>528.82678250044899</v>
      </c>
      <c r="J74" s="81">
        <v>506.90631711275097</v>
      </c>
      <c r="K74" s="81">
        <v>487.93812159478199</v>
      </c>
      <c r="L74" s="81">
        <v>454.60054125596895</v>
      </c>
      <c r="M74" s="81">
        <v>454.60054125596895</v>
      </c>
      <c r="N74" s="81">
        <v>463.36499358155203</v>
      </c>
      <c r="O74" s="81">
        <v>399.96658898942701</v>
      </c>
      <c r="P74" s="81">
        <v>403.48116838203202</v>
      </c>
      <c r="Q74" s="81">
        <v>472.17324228789096</v>
      </c>
      <c r="R74" s="81">
        <v>472.17324228789096</v>
      </c>
      <c r="S74" s="81">
        <v>471.08152899729998</v>
      </c>
      <c r="T74" s="81">
        <v>474.16953661422997</v>
      </c>
      <c r="U74" s="81">
        <v>461.27328005725496</v>
      </c>
      <c r="V74" s="82">
        <v>428.44638556041997</v>
      </c>
    </row>
    <row r="75" spans="1:23" ht="15" customHeight="1">
      <c r="B75" s="153" t="s">
        <v>67</v>
      </c>
      <c r="C75" s="154"/>
      <c r="D75" s="81">
        <v>440.93814677955271</v>
      </c>
      <c r="E75" s="81">
        <v>418.14151723191719</v>
      </c>
      <c r="F75" s="81">
        <v>429.76028392321109</v>
      </c>
      <c r="G75" s="81">
        <v>437</v>
      </c>
      <c r="H75" s="81">
        <v>437</v>
      </c>
      <c r="I75" s="81">
        <v>464.062469969066</v>
      </c>
      <c r="J75" s="81">
        <v>427.63641010886403</v>
      </c>
      <c r="K75" s="81">
        <v>413.98140101545806</v>
      </c>
      <c r="L75" s="81">
        <v>387.35796536772392</v>
      </c>
      <c r="M75" s="81">
        <v>387.35796536772392</v>
      </c>
      <c r="N75" s="81">
        <v>407.52011361869899</v>
      </c>
      <c r="O75" s="81">
        <v>375.8333595604031</v>
      </c>
      <c r="P75" s="81">
        <v>370.91816170820096</v>
      </c>
      <c r="Q75" s="81">
        <v>420.64902257460415</v>
      </c>
      <c r="R75" s="81">
        <v>420.64902257460415</v>
      </c>
      <c r="S75" s="81">
        <v>417.64658313098198</v>
      </c>
      <c r="T75" s="81">
        <v>427.78490130833723</v>
      </c>
      <c r="U75" s="81">
        <v>394.44532967503494</v>
      </c>
      <c r="V75" s="82">
        <v>352.55831682929403</v>
      </c>
    </row>
    <row r="76" spans="1:23" ht="15" customHeight="1">
      <c r="B76" s="151" t="s">
        <v>92</v>
      </c>
      <c r="C76" s="152"/>
      <c r="D76" s="9">
        <v>5</v>
      </c>
      <c r="E76" s="9">
        <v>9</v>
      </c>
      <c r="F76" s="9">
        <v>11</v>
      </c>
      <c r="G76" s="9">
        <v>30</v>
      </c>
      <c r="H76" s="9">
        <v>6</v>
      </c>
      <c r="I76" s="9">
        <f>5+1</f>
        <v>6</v>
      </c>
      <c r="J76" s="9">
        <v>8</v>
      </c>
      <c r="K76" s="9">
        <v>10</v>
      </c>
      <c r="L76" s="9">
        <v>24</v>
      </c>
      <c r="M76" s="9">
        <v>6</v>
      </c>
      <c r="N76" s="9">
        <v>2</v>
      </c>
      <c r="O76" s="9">
        <v>9</v>
      </c>
      <c r="P76" s="9">
        <v>7</v>
      </c>
      <c r="Q76" s="9">
        <v>35</v>
      </c>
      <c r="R76" s="9">
        <v>4</v>
      </c>
      <c r="S76" s="9">
        <v>11</v>
      </c>
      <c r="T76" s="9">
        <v>12</v>
      </c>
      <c r="U76" s="9">
        <v>8</v>
      </c>
      <c r="V76" s="82">
        <v>43</v>
      </c>
    </row>
    <row r="77" spans="1:23" ht="15" customHeight="1">
      <c r="A77" s="2"/>
      <c r="B77" s="151" t="s">
        <v>68</v>
      </c>
      <c r="C77" s="152"/>
      <c r="D77" s="9">
        <v>1099.6613995332</v>
      </c>
      <c r="E77" s="9">
        <v>1921.8023567228702</v>
      </c>
      <c r="F77" s="9">
        <v>4624.9138708808796</v>
      </c>
      <c r="G77" s="9">
        <f>G78+G79</f>
        <v>13527.471558864821</v>
      </c>
      <c r="H77" s="9">
        <v>4065</v>
      </c>
      <c r="I77" s="9">
        <v>3304</v>
      </c>
      <c r="J77" s="9">
        <v>2068.0624607300001</v>
      </c>
      <c r="K77" s="9">
        <v>4091</v>
      </c>
      <c r="L77" s="9">
        <f>SUM(M77:P77)</f>
        <v>6146.1031677901001</v>
      </c>
      <c r="M77" s="9">
        <v>1786.710005033</v>
      </c>
      <c r="N77" s="9">
        <v>484.11320671610002</v>
      </c>
      <c r="O77" s="9">
        <v>2439.1764457909999</v>
      </c>
      <c r="P77" s="9">
        <f>SUM(P78:P79)</f>
        <v>1436.10351025</v>
      </c>
      <c r="Q77" s="9">
        <v>21738</v>
      </c>
      <c r="R77" s="9">
        <f>R78+R79</f>
        <v>3530.0299999999997</v>
      </c>
      <c r="S77" s="9">
        <f>S78+S79</f>
        <v>9482.59</v>
      </c>
      <c r="T77" s="9">
        <v>7258.1874515332001</v>
      </c>
      <c r="U77" s="9">
        <v>1467.4930970000003</v>
      </c>
      <c r="V77" s="82">
        <v>15984</v>
      </c>
      <c r="W77" s="45"/>
    </row>
    <row r="78" spans="1:23" ht="15" customHeight="1">
      <c r="A78" s="2"/>
      <c r="B78" s="153" t="s">
        <v>94</v>
      </c>
      <c r="C78" s="154"/>
      <c r="D78" s="9">
        <v>433</v>
      </c>
      <c r="E78" s="81">
        <v>718.10800000000006</v>
      </c>
      <c r="F78" s="81">
        <v>2037.3589999999997</v>
      </c>
      <c r="G78" s="81">
        <f>SUM(H78:K78)</f>
        <v>8145.27</v>
      </c>
      <c r="H78" s="81">
        <v>1856</v>
      </c>
      <c r="I78" s="81">
        <f>1700.64+140.7</f>
        <v>1841.3400000000001</v>
      </c>
      <c r="J78" s="81">
        <v>805</v>
      </c>
      <c r="K78" s="81">
        <v>3642.93</v>
      </c>
      <c r="L78" s="81">
        <f t="shared" ref="L78" si="2">SUM(M78:P78)</f>
        <v>974.88000000000011</v>
      </c>
      <c r="M78" s="81">
        <v>423.33</v>
      </c>
      <c r="N78" s="81">
        <v>35.700000000000003</v>
      </c>
      <c r="O78" s="81">
        <f>214.68</f>
        <v>214.68</v>
      </c>
      <c r="P78" s="81">
        <v>301.17</v>
      </c>
      <c r="Q78" s="81">
        <v>14923</v>
      </c>
      <c r="R78" s="81">
        <v>2309.42</v>
      </c>
      <c r="S78" s="81">
        <v>7594.97</v>
      </c>
      <c r="T78" s="81">
        <v>4937.1589999999997</v>
      </c>
      <c r="U78" s="81">
        <v>81.89</v>
      </c>
      <c r="V78" s="82">
        <v>4768</v>
      </c>
    </row>
    <row r="79" spans="1:23" ht="15" customHeight="1">
      <c r="A79" s="2"/>
      <c r="B79" s="153" t="s">
        <v>38</v>
      </c>
      <c r="C79" s="154"/>
      <c r="D79" s="81">
        <v>666.66139953319998</v>
      </c>
      <c r="E79" s="81">
        <v>1203.69435672287</v>
      </c>
      <c r="F79" s="81">
        <v>2587.5548708808797</v>
      </c>
      <c r="G79" s="81">
        <f t="shared" ref="G79" si="3">SUM(H79:K79)</f>
        <v>5382.2015588648201</v>
      </c>
      <c r="H79" s="81">
        <v>2209</v>
      </c>
      <c r="I79" s="81">
        <v>1463.32155886482</v>
      </c>
      <c r="J79" s="81">
        <v>1262</v>
      </c>
      <c r="K79" s="81">
        <v>447.88</v>
      </c>
      <c r="L79" s="81">
        <f>SUM(M79:P79)-1</f>
        <v>5170.7359610739995</v>
      </c>
      <c r="M79" s="81">
        <v>1363.931005033</v>
      </c>
      <c r="N79" s="81">
        <v>448.41</v>
      </c>
      <c r="O79" s="81">
        <v>2224.4614457909997</v>
      </c>
      <c r="P79" s="81">
        <v>1134.9335102499999</v>
      </c>
      <c r="Q79" s="81">
        <v>6815</v>
      </c>
      <c r="R79" s="81">
        <v>1220.6099999999999</v>
      </c>
      <c r="S79" s="81">
        <v>1887.62</v>
      </c>
      <c r="T79" s="81">
        <v>2321.0284515332</v>
      </c>
      <c r="U79" s="81">
        <v>1385.6030970000002</v>
      </c>
      <c r="V79" s="82">
        <v>11216</v>
      </c>
    </row>
    <row r="80" spans="1:23" ht="15" customHeight="1">
      <c r="A80" s="2"/>
      <c r="B80" s="160" t="s">
        <v>70</v>
      </c>
      <c r="C80" s="161"/>
      <c r="D80" s="85">
        <v>117</v>
      </c>
      <c r="E80" s="85">
        <v>144</v>
      </c>
      <c r="F80" s="85">
        <v>98</v>
      </c>
      <c r="G80" s="86">
        <v>424</v>
      </c>
      <c r="H80" s="86">
        <v>116</v>
      </c>
      <c r="I80" s="86">
        <v>107</v>
      </c>
      <c r="J80" s="86">
        <v>90</v>
      </c>
      <c r="K80" s="86">
        <v>111</v>
      </c>
      <c r="L80" s="86">
        <v>300</v>
      </c>
      <c r="M80" s="86">
        <v>84</v>
      </c>
      <c r="N80" s="86">
        <v>105</v>
      </c>
      <c r="O80" s="86">
        <v>45</v>
      </c>
      <c r="P80" s="86">
        <v>66</v>
      </c>
      <c r="Q80" s="86">
        <v>355</v>
      </c>
      <c r="R80" s="86">
        <v>96</v>
      </c>
      <c r="S80" s="86">
        <v>79</v>
      </c>
      <c r="T80" s="86">
        <v>78</v>
      </c>
      <c r="U80" s="86">
        <v>102</v>
      </c>
      <c r="V80" s="46">
        <v>200</v>
      </c>
    </row>
    <row r="81" spans="1:23" ht="15" customHeight="1">
      <c r="A81" s="2"/>
      <c r="B81" s="96" t="s">
        <v>71</v>
      </c>
      <c r="C81" s="97"/>
      <c r="D81" s="41">
        <v>49684.949000000001</v>
      </c>
      <c r="E81" s="41">
        <v>33717</v>
      </c>
      <c r="F81" s="41">
        <v>38835</v>
      </c>
      <c r="G81" s="40">
        <v>195862.30933345979</v>
      </c>
      <c r="H81" s="40">
        <v>55240.523576148204</v>
      </c>
      <c r="I81" s="40">
        <v>48587.317243562</v>
      </c>
      <c r="J81" s="40">
        <v>39567.820978079995</v>
      </c>
      <c r="K81" s="40">
        <v>52466.647535669581</v>
      </c>
      <c r="L81" s="40">
        <v>135076</v>
      </c>
      <c r="M81" s="40">
        <v>36425</v>
      </c>
      <c r="N81" s="40">
        <v>54665</v>
      </c>
      <c r="O81" s="40">
        <v>18791</v>
      </c>
      <c r="P81" s="40">
        <v>25195</v>
      </c>
      <c r="Q81" s="40">
        <v>169801</v>
      </c>
      <c r="R81" s="40">
        <v>47558</v>
      </c>
      <c r="S81" s="40">
        <v>30928</v>
      </c>
      <c r="T81" s="40">
        <v>41626</v>
      </c>
      <c r="U81" s="40">
        <v>49689</v>
      </c>
      <c r="V81" s="46">
        <v>106481</v>
      </c>
      <c r="W81" s="45"/>
    </row>
    <row r="82" spans="1:23" ht="15" customHeight="1">
      <c r="B82" s="155" t="s">
        <v>39</v>
      </c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7"/>
    </row>
    <row r="83" spans="1:23" ht="15" customHeight="1">
      <c r="B83" s="158" t="s">
        <v>40</v>
      </c>
      <c r="C83" s="159"/>
      <c r="D83" s="33">
        <v>366</v>
      </c>
      <c r="E83" s="33">
        <v>395</v>
      </c>
      <c r="F83" s="33">
        <v>521</v>
      </c>
      <c r="G83" s="34">
        <v>1937</v>
      </c>
      <c r="H83" s="34">
        <v>568</v>
      </c>
      <c r="I83" s="34">
        <v>390</v>
      </c>
      <c r="J83" s="34">
        <v>463</v>
      </c>
      <c r="K83" s="34">
        <v>516</v>
      </c>
      <c r="L83" s="34">
        <v>1966</v>
      </c>
      <c r="M83" s="34">
        <v>612</v>
      </c>
      <c r="N83" s="34">
        <v>409</v>
      </c>
      <c r="O83" s="34">
        <v>454</v>
      </c>
      <c r="P83" s="34">
        <v>491</v>
      </c>
      <c r="Q83" s="34">
        <v>2011</v>
      </c>
      <c r="R83" s="34">
        <v>562</v>
      </c>
      <c r="S83" s="34">
        <v>417</v>
      </c>
      <c r="T83" s="34">
        <v>479</v>
      </c>
      <c r="U83" s="34">
        <v>553</v>
      </c>
      <c r="V83" s="35">
        <v>2023</v>
      </c>
    </row>
    <row r="84" spans="1:23" ht="15" customHeight="1">
      <c r="B84" s="42" t="s">
        <v>93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0"/>
      <c r="T84" s="10"/>
      <c r="U84" s="11"/>
      <c r="V84" s="11"/>
    </row>
    <row r="85" spans="1:23" ht="15" customHeight="1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0"/>
      <c r="T85" s="10"/>
      <c r="U85" s="11"/>
      <c r="V85" s="11"/>
    </row>
    <row r="86" spans="1:23" ht="15" customHeight="1">
      <c r="B86" s="129" t="s">
        <v>58</v>
      </c>
      <c r="C86" s="130"/>
      <c r="D86" s="91"/>
      <c r="E86" s="91"/>
      <c r="F86" s="12"/>
      <c r="G86" s="12"/>
      <c r="H86" s="12"/>
      <c r="I86" s="12"/>
      <c r="J86" s="12"/>
      <c r="K86" s="12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</row>
    <row r="87" spans="1:23" ht="15" customHeight="1">
      <c r="B87" s="131"/>
      <c r="C87" s="132"/>
      <c r="D87" s="4" t="s">
        <v>98</v>
      </c>
      <c r="E87" s="4" t="s">
        <v>96</v>
      </c>
      <c r="F87" s="4" t="s">
        <v>1</v>
      </c>
      <c r="G87" s="3" t="s">
        <v>2</v>
      </c>
      <c r="H87" s="3" t="s">
        <v>3</v>
      </c>
      <c r="I87" s="3" t="s">
        <v>4</v>
      </c>
      <c r="J87" s="3" t="s">
        <v>5</v>
      </c>
      <c r="K87" s="3" t="s">
        <v>6</v>
      </c>
      <c r="L87" s="3" t="s">
        <v>7</v>
      </c>
      <c r="M87" s="3" t="s">
        <v>8</v>
      </c>
      <c r="N87" s="3" t="s">
        <v>9</v>
      </c>
      <c r="O87" s="3" t="s">
        <v>10</v>
      </c>
      <c r="P87" s="3" t="s">
        <v>11</v>
      </c>
      <c r="Q87" s="7" t="s">
        <v>12</v>
      </c>
      <c r="R87" s="7" t="s">
        <v>13</v>
      </c>
      <c r="S87" s="7" t="s">
        <v>14</v>
      </c>
      <c r="T87" s="7" t="s">
        <v>15</v>
      </c>
      <c r="U87" s="7" t="s">
        <v>16</v>
      </c>
      <c r="V87" s="7" t="s">
        <v>17</v>
      </c>
    </row>
    <row r="88" spans="1:23" ht="15" customHeight="1">
      <c r="B88" s="135" t="s">
        <v>59</v>
      </c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</row>
    <row r="89" spans="1:23" ht="15" customHeight="1">
      <c r="B89" s="135" t="s">
        <v>61</v>
      </c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2"/>
    </row>
    <row r="90" spans="1:23" ht="15" customHeight="1">
      <c r="B90" s="125" t="s">
        <v>41</v>
      </c>
      <c r="C90" s="126"/>
      <c r="D90" s="14">
        <v>151</v>
      </c>
      <c r="E90" s="14">
        <v>148</v>
      </c>
      <c r="F90" s="14">
        <v>145</v>
      </c>
      <c r="G90" s="15">
        <v>145</v>
      </c>
      <c r="H90" s="15">
        <v>141.33333333333334</v>
      </c>
      <c r="I90" s="15">
        <v>143.66666666666666</v>
      </c>
      <c r="J90" s="15">
        <v>146.33333333333334</v>
      </c>
      <c r="K90" s="15">
        <v>148.66666666666666</v>
      </c>
      <c r="L90" s="15">
        <v>142.83333333333334</v>
      </c>
      <c r="M90" s="15">
        <v>144.66666666666666</v>
      </c>
      <c r="N90" s="15">
        <v>144</v>
      </c>
      <c r="O90" s="15">
        <v>141</v>
      </c>
      <c r="P90" s="15">
        <v>141.66666666666666</v>
      </c>
      <c r="Q90" s="15">
        <v>136.66666666666666</v>
      </c>
      <c r="R90" s="15">
        <v>142.33333333333334</v>
      </c>
      <c r="S90" s="15">
        <v>138.66666666666666</v>
      </c>
      <c r="T90" s="15">
        <v>126</v>
      </c>
      <c r="U90" s="15">
        <v>122</v>
      </c>
      <c r="V90" s="15">
        <v>121.25</v>
      </c>
    </row>
    <row r="91" spans="1:23" ht="15" customHeight="1">
      <c r="B91" s="135" t="s">
        <v>62</v>
      </c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</row>
    <row r="92" spans="1:23" ht="15" customHeight="1">
      <c r="B92" s="125" t="s">
        <v>41</v>
      </c>
      <c r="C92" s="126"/>
      <c r="D92" s="14">
        <v>111</v>
      </c>
      <c r="E92" s="14">
        <v>103</v>
      </c>
      <c r="F92" s="14">
        <v>97</v>
      </c>
      <c r="G92" s="15">
        <v>93.333333333333329</v>
      </c>
      <c r="H92" s="15">
        <v>91.666666666666671</v>
      </c>
      <c r="I92" s="15">
        <v>94</v>
      </c>
      <c r="J92" s="15">
        <v>94</v>
      </c>
      <c r="K92" s="15">
        <v>93.666666666666671</v>
      </c>
      <c r="L92" s="15">
        <v>73.833333333333329</v>
      </c>
      <c r="M92" s="15">
        <v>80</v>
      </c>
      <c r="N92" s="15">
        <v>75.666666666666671</v>
      </c>
      <c r="O92" s="15">
        <v>71</v>
      </c>
      <c r="P92" s="15">
        <v>68.666666666666671</v>
      </c>
      <c r="Q92" s="15">
        <v>62.583333333333336</v>
      </c>
      <c r="R92" s="15">
        <v>66</v>
      </c>
      <c r="S92" s="15">
        <v>64.666666666666671</v>
      </c>
      <c r="T92" s="15">
        <v>62</v>
      </c>
      <c r="U92" s="15">
        <v>58</v>
      </c>
      <c r="V92" s="15">
        <v>55.25</v>
      </c>
    </row>
    <row r="93" spans="1:23" ht="15" customHeight="1">
      <c r="B93" s="135" t="s">
        <v>60</v>
      </c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</row>
    <row r="94" spans="1:23" ht="15" customHeight="1">
      <c r="B94" s="125" t="s">
        <v>63</v>
      </c>
      <c r="C94" s="126"/>
      <c r="D94" s="14">
        <v>161</v>
      </c>
      <c r="E94" s="14">
        <v>166</v>
      </c>
      <c r="F94" s="14">
        <v>167</v>
      </c>
      <c r="G94" s="15">
        <v>176</v>
      </c>
      <c r="H94" s="15">
        <v>175.66666666666666</v>
      </c>
      <c r="I94" s="15">
        <v>176.33333333333334</v>
      </c>
      <c r="J94" s="15">
        <v>177.33333333333334</v>
      </c>
      <c r="K94" s="15">
        <v>177</v>
      </c>
      <c r="L94" s="15">
        <v>178.58333333333334</v>
      </c>
      <c r="M94" s="15">
        <v>176.66666666666666</v>
      </c>
      <c r="N94" s="15">
        <v>185.66666666666666</v>
      </c>
      <c r="O94" s="15">
        <v>179.33333333333334</v>
      </c>
      <c r="P94" s="15">
        <v>172.66666666666666</v>
      </c>
      <c r="Q94" s="15">
        <v>133.08333333333334</v>
      </c>
      <c r="R94" s="15">
        <v>157.66666666666666</v>
      </c>
      <c r="S94" s="15">
        <v>138.66666666666666</v>
      </c>
      <c r="T94" s="15">
        <v>121.66666666666667</v>
      </c>
      <c r="U94" s="15">
        <v>114.33333333333333</v>
      </c>
      <c r="V94" s="15">
        <v>88.75</v>
      </c>
    </row>
    <row r="95" spans="1:23" ht="15" customHeight="1">
      <c r="B95" s="146" t="s">
        <v>64</v>
      </c>
      <c r="C95" s="147"/>
      <c r="D95" s="14">
        <v>880</v>
      </c>
      <c r="E95" s="14">
        <v>867</v>
      </c>
      <c r="F95" s="14">
        <v>848</v>
      </c>
      <c r="G95" s="15">
        <v>793</v>
      </c>
      <c r="H95" s="15">
        <v>818</v>
      </c>
      <c r="I95" s="15">
        <v>806</v>
      </c>
      <c r="J95" s="15">
        <v>780</v>
      </c>
      <c r="K95" s="15">
        <v>767</v>
      </c>
      <c r="L95" s="15">
        <v>683</v>
      </c>
      <c r="M95" s="15">
        <v>730</v>
      </c>
      <c r="N95" s="15">
        <v>701</v>
      </c>
      <c r="O95" s="15">
        <v>635</v>
      </c>
      <c r="P95" s="15">
        <v>667</v>
      </c>
      <c r="Q95" s="15">
        <v>613</v>
      </c>
      <c r="R95" s="15">
        <v>654</v>
      </c>
      <c r="S95" s="15">
        <v>614</v>
      </c>
      <c r="T95" s="15">
        <v>604</v>
      </c>
      <c r="U95" s="15">
        <v>579</v>
      </c>
      <c r="V95" s="15">
        <v>578</v>
      </c>
    </row>
    <row r="96" spans="1:23" ht="15" customHeight="1">
      <c r="B96" s="149" t="s">
        <v>65</v>
      </c>
      <c r="C96" s="150"/>
      <c r="D96" s="17">
        <v>119</v>
      </c>
      <c r="E96" s="17">
        <v>112</v>
      </c>
      <c r="F96" s="17">
        <v>99</v>
      </c>
      <c r="G96" s="18">
        <v>85</v>
      </c>
      <c r="H96" s="18">
        <v>92</v>
      </c>
      <c r="I96" s="18">
        <v>84</v>
      </c>
      <c r="J96" s="18">
        <v>82</v>
      </c>
      <c r="K96" s="18">
        <v>83</v>
      </c>
      <c r="L96" s="18">
        <v>70</v>
      </c>
      <c r="M96" s="18">
        <v>76</v>
      </c>
      <c r="N96" s="18">
        <v>75</v>
      </c>
      <c r="O96" s="18">
        <v>70</v>
      </c>
      <c r="P96" s="18">
        <v>60</v>
      </c>
      <c r="Q96" s="18">
        <v>50</v>
      </c>
      <c r="R96" s="87" t="s">
        <v>73</v>
      </c>
      <c r="S96" s="87" t="s">
        <v>73</v>
      </c>
      <c r="T96" s="87" t="s">
        <v>73</v>
      </c>
      <c r="U96" s="87" t="s">
        <v>73</v>
      </c>
      <c r="V96" s="87" t="s">
        <v>73</v>
      </c>
    </row>
    <row r="97" spans="2:22" ht="15" customHeight="1">
      <c r="B97" s="36"/>
      <c r="C97" s="36"/>
      <c r="D97" s="36"/>
      <c r="E97" s="36"/>
      <c r="F97" s="37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2:22" ht="15" customHeight="1">
      <c r="B98" s="129" t="s">
        <v>42</v>
      </c>
      <c r="C98" s="130"/>
      <c r="D98" s="91"/>
      <c r="E98" s="91"/>
      <c r="F98" s="51"/>
      <c r="G98" s="51"/>
      <c r="H98" s="51"/>
      <c r="I98" s="51"/>
      <c r="J98" s="51"/>
      <c r="K98" s="51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5"/>
    </row>
    <row r="99" spans="2:22" ht="15" customHeight="1">
      <c r="B99" s="131"/>
      <c r="C99" s="132"/>
      <c r="D99" s="4" t="s">
        <v>98</v>
      </c>
      <c r="E99" s="4" t="s">
        <v>96</v>
      </c>
      <c r="F99" s="4" t="s">
        <v>1</v>
      </c>
      <c r="G99" s="3" t="s">
        <v>2</v>
      </c>
      <c r="H99" s="3" t="s">
        <v>3</v>
      </c>
      <c r="I99" s="3" t="s">
        <v>4</v>
      </c>
      <c r="J99" s="3" t="s">
        <v>5</v>
      </c>
      <c r="K99" s="3" t="s">
        <v>6</v>
      </c>
      <c r="L99" s="3" t="s">
        <v>7</v>
      </c>
      <c r="M99" s="3" t="s">
        <v>8</v>
      </c>
      <c r="N99" s="3" t="s">
        <v>9</v>
      </c>
      <c r="O99" s="3" t="s">
        <v>10</v>
      </c>
      <c r="P99" s="3" t="s">
        <v>11</v>
      </c>
      <c r="Q99" s="7" t="s">
        <v>12</v>
      </c>
      <c r="R99" s="7" t="s">
        <v>13</v>
      </c>
      <c r="S99" s="7" t="s">
        <v>14</v>
      </c>
      <c r="T99" s="7" t="s">
        <v>15</v>
      </c>
      <c r="U99" s="7" t="s">
        <v>16</v>
      </c>
      <c r="V99" s="8" t="s">
        <v>17</v>
      </c>
    </row>
    <row r="100" spans="2:22" ht="15" customHeight="1">
      <c r="B100" s="135" t="s">
        <v>43</v>
      </c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44"/>
    </row>
    <row r="101" spans="2:22" ht="15" customHeight="1">
      <c r="B101" s="125" t="s">
        <v>44</v>
      </c>
      <c r="C101" s="126"/>
      <c r="D101" s="52">
        <v>1355</v>
      </c>
      <c r="E101" s="52">
        <v>1360</v>
      </c>
      <c r="F101" s="52">
        <v>1446</v>
      </c>
      <c r="G101" s="52">
        <v>5621</v>
      </c>
      <c r="H101" s="52">
        <v>1627</v>
      </c>
      <c r="I101" s="52">
        <v>1500</v>
      </c>
      <c r="J101" s="52">
        <v>1260</v>
      </c>
      <c r="K101" s="52">
        <v>1234</v>
      </c>
      <c r="L101" s="52">
        <v>5174</v>
      </c>
      <c r="M101" s="52">
        <v>1237</v>
      </c>
      <c r="N101" s="52">
        <v>1249</v>
      </c>
      <c r="O101" s="52">
        <v>1230</v>
      </c>
      <c r="P101" s="52">
        <v>1458</v>
      </c>
      <c r="Q101" s="52">
        <v>5079.6379999999999</v>
      </c>
      <c r="R101" s="52">
        <v>1210.606</v>
      </c>
      <c r="S101" s="52">
        <v>1335</v>
      </c>
      <c r="T101" s="52">
        <v>1365</v>
      </c>
      <c r="U101" s="52">
        <v>1169</v>
      </c>
      <c r="V101" s="54">
        <v>4317</v>
      </c>
    </row>
    <row r="102" spans="2:22" ht="15" customHeight="1">
      <c r="B102" s="135" t="s">
        <v>45</v>
      </c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44"/>
    </row>
    <row r="103" spans="2:22" ht="15" customHeight="1">
      <c r="B103" s="125" t="s">
        <v>46</v>
      </c>
      <c r="C103" s="126"/>
      <c r="D103" s="14">
        <v>1973</v>
      </c>
      <c r="E103" s="14">
        <v>2060</v>
      </c>
      <c r="F103" s="14">
        <v>2596</v>
      </c>
      <c r="G103" s="15">
        <v>10086</v>
      </c>
      <c r="H103" s="15">
        <v>2723</v>
      </c>
      <c r="I103" s="15">
        <v>3103</v>
      </c>
      <c r="J103" s="15">
        <v>2081</v>
      </c>
      <c r="K103" s="15">
        <v>2179</v>
      </c>
      <c r="L103" s="15">
        <v>9375</v>
      </c>
      <c r="M103" s="15">
        <v>2131</v>
      </c>
      <c r="N103" s="15">
        <v>2503</v>
      </c>
      <c r="O103" s="15">
        <v>2047</v>
      </c>
      <c r="P103" s="15">
        <v>2694</v>
      </c>
      <c r="Q103" s="15">
        <v>10789.714</v>
      </c>
      <c r="R103" s="15">
        <v>2151</v>
      </c>
      <c r="S103" s="15">
        <v>2734.83</v>
      </c>
      <c r="T103" s="15">
        <v>3055</v>
      </c>
      <c r="U103" s="15">
        <v>2848.884</v>
      </c>
      <c r="V103" s="55">
        <v>13255</v>
      </c>
    </row>
    <row r="104" spans="2:22" ht="15" customHeight="1">
      <c r="B104" s="141" t="s">
        <v>47</v>
      </c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3"/>
    </row>
    <row r="105" spans="2:22" ht="15" customHeight="1">
      <c r="B105" s="139" t="s">
        <v>57</v>
      </c>
      <c r="C105" s="140"/>
      <c r="D105" s="19">
        <v>1.6</v>
      </c>
      <c r="E105" s="19">
        <v>1.6</v>
      </c>
      <c r="F105" s="19">
        <v>1.6</v>
      </c>
      <c r="G105" s="20">
        <v>1.6</v>
      </c>
      <c r="H105" s="20">
        <v>1.6</v>
      </c>
      <c r="I105" s="20">
        <v>1.6</v>
      </c>
      <c r="J105" s="20">
        <v>1.6</v>
      </c>
      <c r="K105" s="20">
        <v>1.6</v>
      </c>
      <c r="L105" s="20">
        <v>1.59</v>
      </c>
      <c r="M105" s="20">
        <v>1.59</v>
      </c>
      <c r="N105" s="20">
        <v>1.59</v>
      </c>
      <c r="O105" s="20">
        <v>1.58</v>
      </c>
      <c r="P105" s="20">
        <v>1.56</v>
      </c>
      <c r="Q105" s="20">
        <v>1.55</v>
      </c>
      <c r="R105" s="20" t="s">
        <v>72</v>
      </c>
      <c r="S105" s="20">
        <v>1.54</v>
      </c>
      <c r="T105" s="20">
        <v>1.53</v>
      </c>
      <c r="U105" s="20">
        <v>1.5</v>
      </c>
      <c r="V105" s="56">
        <v>1.49</v>
      </c>
    </row>
  </sheetData>
  <mergeCells count="95">
    <mergeCell ref="B2:C4"/>
    <mergeCell ref="B96:C96"/>
    <mergeCell ref="B90:C90"/>
    <mergeCell ref="B73:C73"/>
    <mergeCell ref="B74:C74"/>
    <mergeCell ref="B75:C75"/>
    <mergeCell ref="B82:V82"/>
    <mergeCell ref="B83:C83"/>
    <mergeCell ref="B86:C87"/>
    <mergeCell ref="L86:V86"/>
    <mergeCell ref="B77:C77"/>
    <mergeCell ref="B78:C78"/>
    <mergeCell ref="B79:C79"/>
    <mergeCell ref="B76:C76"/>
    <mergeCell ref="B80:C80"/>
    <mergeCell ref="B81:C81"/>
    <mergeCell ref="B88:V88"/>
    <mergeCell ref="B57:C57"/>
    <mergeCell ref="B105:C105"/>
    <mergeCell ref="B98:C99"/>
    <mergeCell ref="L98:V98"/>
    <mergeCell ref="B101:C101"/>
    <mergeCell ref="B91:V91"/>
    <mergeCell ref="B92:C92"/>
    <mergeCell ref="B104:V104"/>
    <mergeCell ref="B100:V100"/>
    <mergeCell ref="B102:V102"/>
    <mergeCell ref="B103:C103"/>
    <mergeCell ref="B93:V93"/>
    <mergeCell ref="B89:V89"/>
    <mergeCell ref="B59:C59"/>
    <mergeCell ref="B95:C95"/>
    <mergeCell ref="B94:C94"/>
    <mergeCell ref="B47:C47"/>
    <mergeCell ref="B48:C48"/>
    <mergeCell ref="B49:C49"/>
    <mergeCell ref="B56:C56"/>
    <mergeCell ref="B50:C50"/>
    <mergeCell ref="B51:C51"/>
    <mergeCell ref="B54:C54"/>
    <mergeCell ref="B55:C55"/>
    <mergeCell ref="B72:C72"/>
    <mergeCell ref="B65:C66"/>
    <mergeCell ref="B61:V61"/>
    <mergeCell ref="B62:C62"/>
    <mergeCell ref="B63:C63"/>
    <mergeCell ref="B53:V53"/>
    <mergeCell ref="B60:C60"/>
    <mergeCell ref="L65:V65"/>
    <mergeCell ref="B67:V67"/>
    <mergeCell ref="B68:C68"/>
    <mergeCell ref="B71:C71"/>
    <mergeCell ref="B69:C69"/>
    <mergeCell ref="B70:C70"/>
    <mergeCell ref="B45:C45"/>
    <mergeCell ref="B44:C44"/>
    <mergeCell ref="B39:C39"/>
    <mergeCell ref="B40:C40"/>
    <mergeCell ref="B32:C32"/>
    <mergeCell ref="B33:C33"/>
    <mergeCell ref="B36:C36"/>
    <mergeCell ref="B37:C37"/>
    <mergeCell ref="B34:C34"/>
    <mergeCell ref="B35:V35"/>
    <mergeCell ref="B10:C10"/>
    <mergeCell ref="B41:C41"/>
    <mergeCell ref="B42:C42"/>
    <mergeCell ref="B43:C43"/>
    <mergeCell ref="B38:C38"/>
    <mergeCell ref="B11:C11"/>
    <mergeCell ref="B30:C30"/>
    <mergeCell ref="B31:C31"/>
    <mergeCell ref="B12:C12"/>
    <mergeCell ref="B13:C13"/>
    <mergeCell ref="B14:C14"/>
    <mergeCell ref="B20:C20"/>
    <mergeCell ref="B24:V24"/>
    <mergeCell ref="B19:C19"/>
    <mergeCell ref="B18:V18"/>
    <mergeCell ref="B58:C58"/>
    <mergeCell ref="B46:V46"/>
    <mergeCell ref="B6:C7"/>
    <mergeCell ref="B29:C29"/>
    <mergeCell ref="B15:V15"/>
    <mergeCell ref="B16:C16"/>
    <mergeCell ref="B17:C17"/>
    <mergeCell ref="B22:C23"/>
    <mergeCell ref="L22:V22"/>
    <mergeCell ref="B25:C25"/>
    <mergeCell ref="B26:C26"/>
    <mergeCell ref="B27:C27"/>
    <mergeCell ref="B28:C28"/>
    <mergeCell ref="L6:V6"/>
    <mergeCell ref="B8:C8"/>
    <mergeCell ref="B9:C9"/>
  </mergeCells>
  <pageMargins left="0" right="0" top="0.75" bottom="0.75" header="0" footer="0"/>
  <pageSetup paperSize="8" scale="86" fitToHeight="2" orientation="landscape" horizontalDpi="300" verticalDpi="300" r:id="rId1"/>
  <headerFooter alignWithMargins="0"/>
  <rowBreaks count="1" manualBreakCount="1">
    <brk id="64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Singapore Exchange Limited</cp:lastModifiedBy>
  <cp:lastPrinted>2013-10-17T02:31:34Z</cp:lastPrinted>
  <dcterms:created xsi:type="dcterms:W3CDTF">2013-10-10T01:43:10Z</dcterms:created>
  <dcterms:modified xsi:type="dcterms:W3CDTF">2014-04-15T09:35:45Z</dcterms:modified>
</cp:coreProperties>
</file>